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1835"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J29" i="2"/>
  <c r="J21"/>
  <c r="J19"/>
  <c r="J13"/>
  <c r="J11"/>
  <c r="I29"/>
  <c r="I27"/>
  <c r="J27" s="1"/>
  <c r="I25"/>
  <c r="J25" s="1"/>
  <c r="I23"/>
  <c r="J23" s="1"/>
  <c r="I21"/>
  <c r="I19"/>
  <c r="I17"/>
  <c r="J17" s="1"/>
  <c r="I15"/>
  <c r="J15" s="1"/>
  <c r="I13"/>
  <c r="I11"/>
  <c r="I9"/>
  <c r="J9" s="1"/>
  <c r="I7"/>
  <c r="J7" s="1"/>
  <c r="I4" l="1"/>
  <c r="I2"/>
  <c r="I3" l="1"/>
</calcChain>
</file>

<file path=xl/sharedStrings.xml><?xml version="1.0" encoding="utf-8"?>
<sst xmlns="http://schemas.openxmlformats.org/spreadsheetml/2006/main" count="146" uniqueCount="51">
  <si>
    <t>Celkem bez DPH</t>
  </si>
  <si>
    <t>DPH 21%</t>
  </si>
  <si>
    <t>ks</t>
  </si>
  <si>
    <t>DPH</t>
  </si>
  <si>
    <t>NÁZEV</t>
  </si>
  <si>
    <t>popis</t>
  </si>
  <si>
    <t>cena bez DPH</t>
  </si>
  <si>
    <t>cena celkem s DPH</t>
  </si>
  <si>
    <t>cena celkem bez DPH</t>
  </si>
  <si>
    <t>Celkem s DPH</t>
  </si>
  <si>
    <t>cena celkem
 s DPH</t>
  </si>
  <si>
    <t>422 - Kabinet informatiky - Předběžný rozpočet IROP</t>
  </si>
  <si>
    <t>1)</t>
  </si>
  <si>
    <t>Stůl pro učitele</t>
  </si>
  <si>
    <t/>
  </si>
  <si>
    <t>21%</t>
  </si>
  <si>
    <t>2)</t>
  </si>
  <si>
    <t>Židle pro učitele</t>
  </si>
  <si>
    <t>3)</t>
  </si>
  <si>
    <t>Skříňka X</t>
  </si>
  <si>
    <t>Skříň X</t>
  </si>
  <si>
    <t>4)</t>
  </si>
  <si>
    <t>Skříň A</t>
  </si>
  <si>
    <t>Skříň šatní vysoká s plnými dvířky. Rozměry š80 x h60 x v200cm. Korpus z laminované dřevotřísky tl. 18mm olepený hranou ABS 0,5mm technologií PUR, uzamykatelná plná dvířka rozvorovým zámkem, ohraněná hranou ABS 2,0mm technologií PUR. Záda bílý sololak, šatní tyč na ramínka. Dvě police přestavitelné, vrtáno průběžně.
Ve skříní vlepené zrcadlo na pravé veře.</t>
  </si>
  <si>
    <t>5)</t>
  </si>
  <si>
    <t>Skříň F</t>
  </si>
  <si>
    <t>Skříň vysoká otevřená. Rozměry š90xh40xv200cm. Korpus z laminované dřevotřísky tl. 18mm olepený hranou ABS 0,5mm technologií PUR. Záda bílý sololak, s 6ti policemi.</t>
  </si>
  <si>
    <t>6)</t>
  </si>
  <si>
    <t>Zrcadlo nad umyvadlo</t>
  </si>
  <si>
    <t>Rozměry š50xh15xv80cm. Korpus z laminované dřevotřísky tl. 18mm, olepený hranou ABS 2mm technologií PUR. Zrcadlo nalepepeno na laminované dřevotřísce, vysunuté o 15cm na záklaní desku.
Po zrcalem v šířce zrcadla umístěna polička z laminované řevotřísky tl. 18mm, olepené 2mm ABS.</t>
  </si>
  <si>
    <t>7)</t>
  </si>
  <si>
    <t>Skříň H</t>
  </si>
  <si>
    <t>Skříň vysoká v horní části skleněná dvířka v rámečku, ve spodní části plná dvířka. Rozměry š80xh60xv200cm. Korpus z laminované dřevotřísky tl.18mm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</si>
  <si>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8)</t>
  </si>
  <si>
    <t>Skříň CH</t>
  </si>
  <si>
    <t>Skříň vysoká v horní části skleněná dvířka v rámečku, ve spodní části plná dvířka. Rozměry š60xh60xv200cm. Korpus z laminované dřevotřísky tl.18mm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</si>
  <si>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9)</t>
  </si>
  <si>
    <t>Stůl pracovní</t>
  </si>
  <si>
    <t>Stůl o šířce desky 1500mm s pracovní deskou z bukové vodovzdorné spárovky tl. 40mm, výška pracovního stolu 880mm, vedení kontejnerů 100% teleskopickými výsuvy, s centrálním uzamykáním. Dva kovové kontejnery s 5ti zásuvkami po obou stranách stolu.</t>
  </si>
  <si>
    <t>10)</t>
  </si>
  <si>
    <t>Závěsný systém</t>
  </si>
  <si>
    <t>11)</t>
  </si>
  <si>
    <t>Nástěnky</t>
  </si>
  <si>
    <t>12)</t>
  </si>
  <si>
    <t>Dopravní a jiné náklady</t>
  </si>
  <si>
    <t>Učitelský stůl pro s rozměry š120 x h60 x v76. Jackelová konstrukce 40x20mm s komaxitovou úpravou. Zadní  deska z laminované dřevotřísky tl. 18mm s olepenými hranami ABS 0,5mm technologií PUR. Pracovní deska z laminované dřevotřísky tl. 18mm s olepenými hranami ABS 2,0mm technologií PUR. Skříňka do učitelského stolu se čtyřmi zásuvkami s centrálním zámkem. Korpus s rozměry š40 x h55 x v69cm. Korpus a zásuvky z laminované dřevotřísky tl. 18mm olepené 0,5mm ABS hranou technologií PUR, čela zásuvek olepené 2mm ABS hranou technologií PUR. Zásuvky na plnovýsuvech s centrálním zámkem.</t>
  </si>
  <si>
    <t>Závěsný kovový stojan závěsný se dvěmi poličkami ve spodní části stojanu, o rozměrech: spodní polička hloubky 250mm x celková výška stojanu 1558mm x šířka 1015mm. Stojan je perforovaný, k uchycení polic, háků, panelů, atd. 5x Háček dvojitý, závasného systému ve tvaru smyčky, na konci zahnutý - zábrany vypadávání 45. Hloubka háčku 100mm. 5x Držák na kabely a hadice - půlkkruh š200xv100. 1x Držák šroubováků 4xpr.6,5/ 4x pr10,5. 1x Držák nástěnných klíčů.</t>
  </si>
  <si>
    <t>Keramická magnetická tabule 90 x 120cm pro fix, bílá, včetně montáže. Obdélníková magnetická tabule pro popis fixou, povrch bílá dvouvrstvá keramika e3, vypalovaná při 810 stupních, rám tabule z eloxovaného hliníku v přírodním odstínu, plastové rohy, sendvič tabule tl. 22mm.</t>
  </si>
  <si>
    <t>Nástěnka</t>
  </si>
  <si>
    <t xml:space="preserve">Skříňka střední s plnými dvířky - vedle učitelského stolu. Rozměry š60xh60xv76cm. Boky z laminované dřevotřísky tl.18mm olepené hranou ABS 0,5mm technologií PUR, uzamykatelná plná dvířka z laminované dřevotřísky tl. 18mm ohraněná hranou ABS 2,0mm technologií PUR. Záda laminovaná dřevotříska BUK, dvě přestavitelné police, police, dno a strop z laminované dřevotřísky tl. 25mm olepené 0,5mm ABS hranou technologií PUR, vrtáno po celé výšce skříňky. Sokl se stavitelnými nožičkami a těsnící lištou. </t>
  </si>
  <si>
    <t>Učitelská otočná židle na kolečkách s područkami, nosnost 160kg. E-synchronní mechanismus, Závislé naklápění sedáku a opěráku,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60 měsíců.</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</si>
</sst>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24">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0"/>
  <sheetViews>
    <sheetView tabSelected="1"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5">
        <f>I7+I9+I11+I13+I15+I17+I19+I21+I23+I25+I27+I29</f>
        <v>0</v>
      </c>
      <c r="J2" s="35"/>
      <c r="K2" s="29"/>
      <c r="L2" s="29"/>
      <c r="M2" s="29"/>
      <c r="N2" s="29"/>
      <c r="O2" s="29"/>
      <c r="P2" s="29"/>
      <c r="Q2" s="29"/>
      <c r="R2" s="29"/>
      <c r="S2" s="29"/>
      <c r="T2" s="24"/>
      <c r="U2" s="24"/>
      <c r="V2" s="24"/>
    </row>
    <row r="3" spans="1:22" s="1" customFormat="1">
      <c r="A3" s="6"/>
      <c r="B3" s="4"/>
      <c r="C3" s="4"/>
      <c r="D3" s="7"/>
      <c r="E3" s="6"/>
      <c r="F3" s="15" t="s">
        <v>1</v>
      </c>
      <c r="G3" s="31"/>
      <c r="H3" s="31"/>
      <c r="I3" s="36">
        <f>I4-I2</f>
        <v>0</v>
      </c>
      <c r="J3" s="36"/>
      <c r="K3" s="29"/>
      <c r="L3" s="29"/>
      <c r="M3" s="29"/>
      <c r="N3" s="29"/>
      <c r="O3" s="29"/>
      <c r="P3" s="29"/>
      <c r="Q3" s="29"/>
      <c r="R3" s="29"/>
      <c r="S3" s="29"/>
      <c r="T3" s="24"/>
      <c r="U3" s="24"/>
      <c r="V3" s="24"/>
    </row>
    <row r="4" spans="1:22" s="1" customFormat="1">
      <c r="A4" s="6"/>
      <c r="B4" s="4"/>
      <c r="C4" s="4"/>
      <c r="D4" s="7"/>
      <c r="E4" s="6"/>
      <c r="F4" s="16" t="s">
        <v>9</v>
      </c>
      <c r="G4" s="33"/>
      <c r="H4" s="33"/>
      <c r="I4" s="37">
        <f>J7+J9+J11+J13+J15+J17+J19+J21+J23+J25+J27+J29</f>
        <v>0</v>
      </c>
      <c r="J4" s="3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2</v>
      </c>
      <c r="G7" s="18"/>
      <c r="H7" s="20">
        <v>0.21</v>
      </c>
      <c r="I7" s="18">
        <f>G7*F7</f>
        <v>0</v>
      </c>
      <c r="J7" s="34">
        <f>I7*1.21</f>
        <v>0</v>
      </c>
      <c r="K7" s="29">
        <v>30020</v>
      </c>
      <c r="L7" s="29">
        <v>36324.199999999997</v>
      </c>
      <c r="N7" s="29">
        <v>1</v>
      </c>
    </row>
    <row r="8" spans="1:22" ht="165.75">
      <c r="A8" s="21" t="s">
        <v>14</v>
      </c>
      <c r="B8" s="22"/>
      <c r="C8" s="9"/>
      <c r="D8" s="9" t="s">
        <v>13</v>
      </c>
      <c r="E8" s="9" t="s">
        <v>45</v>
      </c>
      <c r="F8" s="10"/>
      <c r="G8" s="18"/>
      <c r="H8" s="20" t="s">
        <v>14</v>
      </c>
      <c r="I8" s="18" t="s">
        <v>14</v>
      </c>
      <c r="J8" s="34" t="s">
        <v>14</v>
      </c>
      <c r="M8" s="29">
        <v>1</v>
      </c>
      <c r="O8" s="29">
        <v>2</v>
      </c>
      <c r="P8" s="29">
        <v>6720</v>
      </c>
      <c r="Q8" s="29" t="s">
        <v>15</v>
      </c>
      <c r="R8" s="29">
        <v>13440</v>
      </c>
      <c r="S8" s="29">
        <v>16262.4</v>
      </c>
    </row>
    <row r="9" spans="1:22">
      <c r="A9" s="21" t="s">
        <v>16</v>
      </c>
      <c r="B9" s="22" t="s">
        <v>17</v>
      </c>
      <c r="C9" s="9"/>
      <c r="D9" s="9"/>
      <c r="E9" s="9" t="s">
        <v>14</v>
      </c>
      <c r="F9" s="10">
        <v>2</v>
      </c>
      <c r="G9" s="18"/>
      <c r="H9" s="20">
        <v>0.21</v>
      </c>
      <c r="I9" s="18">
        <f>G9*F9</f>
        <v>0</v>
      </c>
      <c r="J9" s="34">
        <f>I9*1.21</f>
        <v>0</v>
      </c>
      <c r="K9" s="29">
        <v>8180</v>
      </c>
      <c r="L9" s="29">
        <v>9897.7999999999993</v>
      </c>
      <c r="N9" s="29">
        <v>2</v>
      </c>
    </row>
    <row r="10" spans="1:22" ht="127.5">
      <c r="A10" s="21" t="s">
        <v>14</v>
      </c>
      <c r="B10" s="22"/>
      <c r="C10" s="9" t="s">
        <v>14</v>
      </c>
      <c r="D10" s="9" t="s">
        <v>17</v>
      </c>
      <c r="E10" s="9" t="s">
        <v>50</v>
      </c>
      <c r="F10" s="10"/>
      <c r="G10" s="18"/>
      <c r="H10" s="20" t="s">
        <v>14</v>
      </c>
      <c r="I10" s="18" t="s">
        <v>14</v>
      </c>
      <c r="J10" s="34" t="s">
        <v>14</v>
      </c>
      <c r="M10" s="29">
        <v>2</v>
      </c>
      <c r="O10" s="29">
        <v>2</v>
      </c>
      <c r="P10" s="29">
        <v>4090</v>
      </c>
      <c r="Q10" s="29" t="s">
        <v>15</v>
      </c>
      <c r="R10" s="29">
        <v>8180</v>
      </c>
      <c r="S10" s="29">
        <v>9897.7999999999993</v>
      </c>
    </row>
    <row r="11" spans="1:22">
      <c r="A11" s="21" t="s">
        <v>18</v>
      </c>
      <c r="B11" s="22" t="s">
        <v>19</v>
      </c>
      <c r="C11" s="9"/>
      <c r="D11" s="9"/>
      <c r="E11" s="9" t="s">
        <v>14</v>
      </c>
      <c r="F11" s="10">
        <v>2</v>
      </c>
      <c r="G11" s="18"/>
      <c r="H11" s="20">
        <v>0.21</v>
      </c>
      <c r="I11" s="18">
        <f>G11*F11</f>
        <v>0</v>
      </c>
      <c r="J11" s="34">
        <f>I11*1.21</f>
        <v>0</v>
      </c>
      <c r="K11" s="29">
        <v>14800</v>
      </c>
      <c r="L11" s="29">
        <v>17908</v>
      </c>
      <c r="N11" s="29">
        <v>3</v>
      </c>
    </row>
    <row r="12" spans="1:22" ht="129" customHeight="1">
      <c r="A12" s="21" t="s">
        <v>14</v>
      </c>
      <c r="B12" s="22"/>
      <c r="C12" s="9" t="s">
        <v>14</v>
      </c>
      <c r="D12" s="9" t="s">
        <v>20</v>
      </c>
      <c r="E12" s="9" t="s">
        <v>49</v>
      </c>
      <c r="F12" s="10"/>
      <c r="G12" s="18"/>
      <c r="H12" s="20" t="s">
        <v>14</v>
      </c>
      <c r="I12" s="18" t="s">
        <v>14</v>
      </c>
      <c r="J12" s="34" t="s">
        <v>14</v>
      </c>
      <c r="M12" s="29">
        <v>3</v>
      </c>
      <c r="O12" s="29">
        <v>2</v>
      </c>
      <c r="P12" s="29">
        <v>7400</v>
      </c>
      <c r="Q12" s="29" t="s">
        <v>15</v>
      </c>
      <c r="R12" s="29">
        <v>14800</v>
      </c>
      <c r="S12" s="29">
        <v>17908</v>
      </c>
    </row>
    <row r="13" spans="1:22">
      <c r="A13" s="21" t="s">
        <v>21</v>
      </c>
      <c r="B13" s="22" t="s">
        <v>22</v>
      </c>
      <c r="C13" s="9"/>
      <c r="D13" s="9"/>
      <c r="E13" s="9" t="s">
        <v>14</v>
      </c>
      <c r="F13" s="10">
        <v>1</v>
      </c>
      <c r="G13" s="18"/>
      <c r="H13" s="20">
        <v>0.21</v>
      </c>
      <c r="I13" s="18">
        <f>G13*F13</f>
        <v>0</v>
      </c>
      <c r="J13" s="34">
        <f>I13*1.21</f>
        <v>0</v>
      </c>
      <c r="K13" s="29">
        <v>7410</v>
      </c>
      <c r="L13" s="29">
        <v>8966.1</v>
      </c>
      <c r="N13" s="29">
        <v>4</v>
      </c>
    </row>
    <row r="14" spans="1:22" ht="102">
      <c r="A14" s="21" t="s">
        <v>14</v>
      </c>
      <c r="B14" s="22"/>
      <c r="C14" s="9" t="s">
        <v>14</v>
      </c>
      <c r="D14" s="9" t="s">
        <v>22</v>
      </c>
      <c r="E14" s="9" t="s">
        <v>23</v>
      </c>
      <c r="F14" s="10"/>
      <c r="G14" s="18"/>
      <c r="H14" s="20" t="s">
        <v>14</v>
      </c>
      <c r="I14" s="18" t="s">
        <v>14</v>
      </c>
      <c r="J14" s="34" t="s">
        <v>14</v>
      </c>
      <c r="M14" s="29">
        <v>4</v>
      </c>
      <c r="O14" s="29">
        <v>1</v>
      </c>
      <c r="P14" s="29">
        <v>7410</v>
      </c>
      <c r="Q14" s="29" t="s">
        <v>15</v>
      </c>
      <c r="R14" s="29">
        <v>7410</v>
      </c>
      <c r="S14" s="29">
        <v>8966.1</v>
      </c>
    </row>
    <row r="15" spans="1:22">
      <c r="A15" s="21" t="s">
        <v>24</v>
      </c>
      <c r="B15" s="22" t="s">
        <v>25</v>
      </c>
      <c r="C15" s="9"/>
      <c r="D15" s="9"/>
      <c r="E15" s="9" t="s">
        <v>14</v>
      </c>
      <c r="F15" s="10">
        <v>3</v>
      </c>
      <c r="G15" s="18"/>
      <c r="H15" s="20">
        <v>0.21</v>
      </c>
      <c r="I15" s="18">
        <f>G15*F15</f>
        <v>0</v>
      </c>
      <c r="J15" s="34">
        <f>I15*1.21</f>
        <v>0</v>
      </c>
      <c r="K15" s="29">
        <v>22770</v>
      </c>
      <c r="L15" s="29">
        <v>27551.699999999997</v>
      </c>
      <c r="N15" s="29">
        <v>5</v>
      </c>
    </row>
    <row r="16" spans="1:22" ht="51">
      <c r="A16" s="21" t="s">
        <v>14</v>
      </c>
      <c r="B16" s="22"/>
      <c r="C16" s="9" t="s">
        <v>14</v>
      </c>
      <c r="D16" s="9" t="s">
        <v>25</v>
      </c>
      <c r="E16" s="9" t="s">
        <v>26</v>
      </c>
      <c r="F16" s="10"/>
      <c r="G16" s="18"/>
      <c r="H16" s="20" t="s">
        <v>14</v>
      </c>
      <c r="I16" s="18" t="s">
        <v>14</v>
      </c>
      <c r="J16" s="34" t="s">
        <v>14</v>
      </c>
      <c r="M16" s="29">
        <v>5</v>
      </c>
      <c r="O16" s="29">
        <v>3</v>
      </c>
      <c r="P16" s="29">
        <v>7590</v>
      </c>
      <c r="Q16" s="29" t="s">
        <v>15</v>
      </c>
      <c r="R16" s="29">
        <v>22770</v>
      </c>
      <c r="S16" s="29">
        <v>27551.699999999997</v>
      </c>
    </row>
    <row r="17" spans="1:19">
      <c r="A17" s="21" t="s">
        <v>27</v>
      </c>
      <c r="B17" s="22" t="s">
        <v>28</v>
      </c>
      <c r="C17" s="9"/>
      <c r="D17" s="9"/>
      <c r="E17" s="9" t="s">
        <v>14</v>
      </c>
      <c r="F17" s="10">
        <v>1</v>
      </c>
      <c r="G17" s="18"/>
      <c r="H17" s="20">
        <v>0.21</v>
      </c>
      <c r="I17" s="18">
        <f>G17*F17</f>
        <v>0</v>
      </c>
      <c r="J17" s="34">
        <f>I17*1.21</f>
        <v>0</v>
      </c>
      <c r="K17" s="29">
        <v>2290</v>
      </c>
      <c r="L17" s="29">
        <v>2770.9</v>
      </c>
      <c r="N17" s="29">
        <v>6</v>
      </c>
    </row>
    <row r="18" spans="1:19" ht="76.5">
      <c r="A18" s="21" t="s">
        <v>14</v>
      </c>
      <c r="B18" s="22"/>
      <c r="C18" s="9" t="s">
        <v>14</v>
      </c>
      <c r="D18" s="9" t="s">
        <v>28</v>
      </c>
      <c r="E18" s="9" t="s">
        <v>29</v>
      </c>
      <c r="F18" s="10"/>
      <c r="G18" s="18"/>
      <c r="H18" s="20" t="s">
        <v>14</v>
      </c>
      <c r="I18" s="18" t="s">
        <v>14</v>
      </c>
      <c r="J18" s="34" t="s">
        <v>14</v>
      </c>
      <c r="M18" s="29">
        <v>6</v>
      </c>
      <c r="O18" s="29">
        <v>1</v>
      </c>
      <c r="P18" s="29">
        <v>2290</v>
      </c>
      <c r="Q18" s="29" t="s">
        <v>15</v>
      </c>
      <c r="R18" s="29">
        <v>2290</v>
      </c>
      <c r="S18" s="29">
        <v>2770.9</v>
      </c>
    </row>
    <row r="19" spans="1:19">
      <c r="A19" s="21" t="s">
        <v>30</v>
      </c>
      <c r="B19" s="22" t="s">
        <v>31</v>
      </c>
      <c r="C19" s="9"/>
      <c r="D19" s="9"/>
      <c r="E19" s="9" t="s">
        <v>14</v>
      </c>
      <c r="F19" s="10">
        <v>2</v>
      </c>
      <c r="G19" s="18"/>
      <c r="H19" s="20">
        <v>0.21</v>
      </c>
      <c r="I19" s="18">
        <f>G19*F19</f>
        <v>0</v>
      </c>
      <c r="J19" s="34">
        <f>I19*1.21</f>
        <v>0</v>
      </c>
      <c r="K19" s="29">
        <v>20940</v>
      </c>
      <c r="L19" s="29">
        <v>25337.399999999998</v>
      </c>
      <c r="N19" s="29">
        <v>7</v>
      </c>
    </row>
    <row r="20" spans="1:19" ht="114.75">
      <c r="A20" s="21" t="s">
        <v>14</v>
      </c>
      <c r="B20" s="22"/>
      <c r="C20" s="9" t="s">
        <v>14</v>
      </c>
      <c r="D20" s="9" t="s">
        <v>31</v>
      </c>
      <c r="E20" s="9" t="s">
        <v>32</v>
      </c>
      <c r="F20" s="10"/>
      <c r="G20" s="18"/>
      <c r="H20" s="20" t="s">
        <v>14</v>
      </c>
      <c r="I20" s="18" t="s">
        <v>14</v>
      </c>
      <c r="J20" s="34" t="s">
        <v>14</v>
      </c>
      <c r="M20" s="29">
        <v>7</v>
      </c>
      <c r="O20" s="29">
        <v>2</v>
      </c>
      <c r="P20" s="29">
        <v>10470</v>
      </c>
      <c r="Q20" s="29" t="s">
        <v>15</v>
      </c>
      <c r="R20" s="29">
        <v>20940</v>
      </c>
      <c r="S20" s="29">
        <v>25337.399999999998</v>
      </c>
    </row>
    <row r="21" spans="1:19">
      <c r="A21" s="21" t="s">
        <v>33</v>
      </c>
      <c r="B21" s="22" t="s">
        <v>34</v>
      </c>
      <c r="C21" s="9"/>
      <c r="D21" s="9"/>
      <c r="E21" s="9" t="s">
        <v>14</v>
      </c>
      <c r="F21" s="10">
        <v>1</v>
      </c>
      <c r="G21" s="18"/>
      <c r="H21" s="20">
        <v>0.21</v>
      </c>
      <c r="I21" s="18">
        <f>G21*F21</f>
        <v>0</v>
      </c>
      <c r="J21" s="34">
        <f>I21*1.21</f>
        <v>0</v>
      </c>
      <c r="K21" s="29">
        <v>8770</v>
      </c>
      <c r="L21" s="29">
        <v>10611.699999999999</v>
      </c>
      <c r="N21" s="29">
        <v>8</v>
      </c>
    </row>
    <row r="22" spans="1:19" ht="114.75">
      <c r="A22" s="21" t="s">
        <v>14</v>
      </c>
      <c r="B22" s="22"/>
      <c r="C22" s="9" t="s">
        <v>14</v>
      </c>
      <c r="D22" s="9" t="s">
        <v>34</v>
      </c>
      <c r="E22" s="9" t="s">
        <v>35</v>
      </c>
      <c r="F22" s="10"/>
      <c r="G22" s="18"/>
      <c r="H22" s="20" t="s">
        <v>14</v>
      </c>
      <c r="I22" s="18" t="s">
        <v>14</v>
      </c>
      <c r="J22" s="34" t="s">
        <v>14</v>
      </c>
      <c r="M22" s="29">
        <v>8</v>
      </c>
      <c r="O22" s="29">
        <v>1</v>
      </c>
      <c r="P22" s="29">
        <v>8770</v>
      </c>
      <c r="Q22" s="29" t="s">
        <v>15</v>
      </c>
      <c r="R22" s="29">
        <v>8770</v>
      </c>
      <c r="S22" s="29">
        <v>10611.699999999999</v>
      </c>
    </row>
    <row r="23" spans="1:19">
      <c r="A23" s="21" t="s">
        <v>36</v>
      </c>
      <c r="B23" s="22" t="s">
        <v>37</v>
      </c>
      <c r="C23" s="9"/>
      <c r="D23" s="9"/>
      <c r="E23" s="9" t="s">
        <v>14</v>
      </c>
      <c r="F23" s="10">
        <v>1</v>
      </c>
      <c r="G23" s="18"/>
      <c r="H23" s="20">
        <v>0.21</v>
      </c>
      <c r="I23" s="18">
        <f>G23*F23</f>
        <v>0</v>
      </c>
      <c r="J23" s="34">
        <f>I23*1.21</f>
        <v>0</v>
      </c>
      <c r="K23" s="29">
        <v>16940</v>
      </c>
      <c r="L23" s="29">
        <v>20497.399999999998</v>
      </c>
      <c r="N23" s="29">
        <v>9</v>
      </c>
    </row>
    <row r="24" spans="1:19" ht="76.5">
      <c r="A24" s="21" t="s">
        <v>14</v>
      </c>
      <c r="B24" s="22"/>
      <c r="C24" s="9" t="s">
        <v>14</v>
      </c>
      <c r="D24" s="9" t="s">
        <v>37</v>
      </c>
      <c r="E24" s="9" t="s">
        <v>38</v>
      </c>
      <c r="F24" s="10"/>
      <c r="G24" s="18"/>
      <c r="H24" s="20" t="s">
        <v>14</v>
      </c>
      <c r="I24" s="18" t="s">
        <v>14</v>
      </c>
      <c r="J24" s="34" t="s">
        <v>14</v>
      </c>
      <c r="M24" s="29">
        <v>9</v>
      </c>
      <c r="O24" s="29">
        <v>1</v>
      </c>
      <c r="P24" s="29">
        <v>16940</v>
      </c>
      <c r="Q24" s="29" t="s">
        <v>15</v>
      </c>
      <c r="R24" s="29">
        <v>16940</v>
      </c>
      <c r="S24" s="29">
        <v>20497.399999999998</v>
      </c>
    </row>
    <row r="25" spans="1:19">
      <c r="A25" s="21" t="s">
        <v>39</v>
      </c>
      <c r="B25" s="22" t="s">
        <v>40</v>
      </c>
      <c r="C25" s="9"/>
      <c r="D25" s="9"/>
      <c r="E25" s="9" t="s">
        <v>14</v>
      </c>
      <c r="F25" s="10">
        <v>1</v>
      </c>
      <c r="G25" s="18"/>
      <c r="H25" s="20">
        <v>0.21</v>
      </c>
      <c r="I25" s="18">
        <f>G25*F25</f>
        <v>0</v>
      </c>
      <c r="J25" s="34">
        <f>I25*1.21</f>
        <v>0</v>
      </c>
      <c r="K25" s="29">
        <v>8615</v>
      </c>
      <c r="L25" s="29">
        <v>10424.15</v>
      </c>
      <c r="N25" s="29">
        <v>10</v>
      </c>
    </row>
    <row r="26" spans="1:19" ht="127.5">
      <c r="A26" s="21" t="s">
        <v>14</v>
      </c>
      <c r="B26" s="22"/>
      <c r="C26" s="9"/>
      <c r="D26" s="9" t="s">
        <v>40</v>
      </c>
      <c r="E26" s="9" t="s">
        <v>46</v>
      </c>
      <c r="F26" s="10"/>
      <c r="G26" s="18"/>
      <c r="H26" s="20" t="s">
        <v>14</v>
      </c>
      <c r="I26" s="18" t="s">
        <v>14</v>
      </c>
      <c r="J26" s="34" t="s">
        <v>14</v>
      </c>
      <c r="M26" s="29">
        <v>10</v>
      </c>
      <c r="O26" s="29">
        <v>1</v>
      </c>
      <c r="P26" s="29">
        <v>5370</v>
      </c>
      <c r="Q26" s="29" t="s">
        <v>15</v>
      </c>
      <c r="R26" s="29">
        <v>5370</v>
      </c>
      <c r="S26" s="29">
        <v>6497.7</v>
      </c>
    </row>
    <row r="27" spans="1:19">
      <c r="A27" s="21" t="s">
        <v>41</v>
      </c>
      <c r="B27" s="22" t="s">
        <v>42</v>
      </c>
      <c r="C27" s="9"/>
      <c r="D27" s="9"/>
      <c r="E27" s="9" t="s">
        <v>14</v>
      </c>
      <c r="F27" s="10">
        <v>1</v>
      </c>
      <c r="G27" s="18"/>
      <c r="H27" s="20">
        <v>0.21</v>
      </c>
      <c r="I27" s="18">
        <f>G27*F27</f>
        <v>0</v>
      </c>
      <c r="J27" s="34">
        <f>I27*1.21</f>
        <v>0</v>
      </c>
      <c r="K27" s="29">
        <v>3560</v>
      </c>
      <c r="L27" s="29">
        <v>4307.5999999999995</v>
      </c>
      <c r="N27" s="29">
        <v>11</v>
      </c>
    </row>
    <row r="28" spans="1:19" ht="76.5">
      <c r="A28" s="21" t="s">
        <v>14</v>
      </c>
      <c r="B28" s="22"/>
      <c r="C28" s="9" t="s">
        <v>14</v>
      </c>
      <c r="D28" s="9" t="s">
        <v>48</v>
      </c>
      <c r="E28" s="9" t="s">
        <v>47</v>
      </c>
      <c r="F28" s="10"/>
      <c r="G28" s="18"/>
      <c r="H28" s="20" t="s">
        <v>14</v>
      </c>
      <c r="I28" s="18" t="s">
        <v>14</v>
      </c>
      <c r="J28" s="34" t="s">
        <v>14</v>
      </c>
      <c r="M28" s="29">
        <v>11</v>
      </c>
      <c r="O28" s="29">
        <v>1</v>
      </c>
      <c r="P28" s="29">
        <v>3560</v>
      </c>
      <c r="Q28" s="29" t="s">
        <v>15</v>
      </c>
      <c r="R28" s="29">
        <v>3560</v>
      </c>
      <c r="S28" s="29">
        <v>4307.5999999999995</v>
      </c>
    </row>
    <row r="29" spans="1:19">
      <c r="A29" s="21" t="s">
        <v>43</v>
      </c>
      <c r="B29" s="22" t="s">
        <v>44</v>
      </c>
      <c r="C29" s="9"/>
      <c r="D29" s="9"/>
      <c r="E29" s="9" t="s">
        <v>14</v>
      </c>
      <c r="F29" s="10">
        <v>1</v>
      </c>
      <c r="G29" s="18"/>
      <c r="H29" s="20">
        <v>0.21</v>
      </c>
      <c r="I29" s="18">
        <f>G29*F29</f>
        <v>0</v>
      </c>
      <c r="J29" s="34">
        <f>I29*1.21</f>
        <v>0</v>
      </c>
      <c r="K29" s="29">
        <v>23780</v>
      </c>
      <c r="L29" s="29">
        <v>28773.8</v>
      </c>
      <c r="N29" s="29">
        <v>12</v>
      </c>
    </row>
    <row r="30" spans="1:19">
      <c r="A30" s="21" t="s">
        <v>14</v>
      </c>
      <c r="B30" s="22"/>
      <c r="C30" s="9" t="s">
        <v>14</v>
      </c>
      <c r="D30" s="9" t="s">
        <v>44</v>
      </c>
      <c r="E30" s="9"/>
      <c r="F30" s="10"/>
      <c r="G30" s="18" t="s">
        <v>14</v>
      </c>
      <c r="H30" s="20" t="s">
        <v>14</v>
      </c>
      <c r="I30" s="18" t="s">
        <v>14</v>
      </c>
      <c r="J30" s="34" t="s">
        <v>14</v>
      </c>
      <c r="M30" s="29">
        <v>12</v>
      </c>
      <c r="O30" s="29">
        <v>1</v>
      </c>
      <c r="P30" s="29">
        <v>14050</v>
      </c>
      <c r="Q30" s="29" t="s">
        <v>15</v>
      </c>
      <c r="R30" s="29">
        <v>14050</v>
      </c>
      <c r="S30" s="29">
        <v>17000.5</v>
      </c>
    </row>
  </sheetData>
  <mergeCells count="3">
    <mergeCell ref="I2:J2"/>
    <mergeCell ref="I3:J3"/>
    <mergeCell ref="I4:J4"/>
  </mergeCells>
  <conditionalFormatting sqref="A7:J30">
    <cfRule type="expression" dxfId="23" priority="67">
      <formula>$M7=0</formula>
    </cfRule>
    <cfRule type="cellIs" dxfId="22" priority="68" operator="equal">
      <formula>0</formula>
    </cfRule>
  </conditionalFormatting>
  <conditionalFormatting sqref="G8:I8">
    <cfRule type="expression" dxfId="21" priority="65">
      <formula>$M8=0</formula>
    </cfRule>
    <cfRule type="cellIs" dxfId="20" priority="66" operator="equal">
      <formula>0</formula>
    </cfRule>
  </conditionalFormatting>
  <conditionalFormatting sqref="G8:I8">
    <cfRule type="expression" dxfId="19" priority="55">
      <formula>$M8=0</formula>
    </cfRule>
    <cfRule type="cellIs" dxfId="18" priority="56" operator="equal">
      <formula>0</formula>
    </cfRule>
  </conditionalFormatting>
  <conditionalFormatting sqref="F7">
    <cfRule type="expression" dxfId="17" priority="49">
      <formula>$M7=0</formula>
    </cfRule>
    <cfRule type="cellIs" dxfId="16" priority="50" operator="equal">
      <formula>0</formula>
    </cfRule>
  </conditionalFormatting>
  <conditionalFormatting sqref="F7">
    <cfRule type="expression" dxfId="15" priority="47">
      <formula>$M7=0</formula>
    </cfRule>
    <cfRule type="cellIs" dxfId="14" priority="48" operator="equal">
      <formula>0</formula>
    </cfRule>
  </conditionalFormatting>
  <conditionalFormatting sqref="F9:F16">
    <cfRule type="expression" dxfId="13" priority="37">
      <formula>$M9=0</formula>
    </cfRule>
    <cfRule type="cellIs" dxfId="12" priority="38" operator="equal">
      <formula>0</formula>
    </cfRule>
  </conditionalFormatting>
  <conditionalFormatting sqref="F9:F16">
    <cfRule type="expression" dxfId="11" priority="35">
      <formula>$M9=0</formula>
    </cfRule>
    <cfRule type="cellIs" dxfId="10" priority="36" operator="equal">
      <formula>0</formula>
    </cfRule>
  </conditionalFormatting>
  <conditionalFormatting sqref="A7:F30">
    <cfRule type="expression" dxfId="9" priority="9">
      <formula>$M7=0</formula>
    </cfRule>
    <cfRule type="cellIs" dxfId="8" priority="10" operator="equal">
      <formula>0</formula>
    </cfRule>
  </conditionalFormatting>
  <conditionalFormatting sqref="F7">
    <cfRule type="expression" dxfId="7" priority="7">
      <formula>$M7=0</formula>
    </cfRule>
    <cfRule type="cellIs" dxfId="6" priority="8" operator="equal">
      <formula>0</formula>
    </cfRule>
  </conditionalFormatting>
  <conditionalFormatting sqref="F7">
    <cfRule type="expression" dxfId="5" priority="5">
      <formula>$M7=0</formula>
    </cfRule>
    <cfRule type="cellIs" dxfId="4" priority="6" operator="equal">
      <formula>0</formula>
    </cfRule>
  </conditionalFormatting>
  <conditionalFormatting sqref="F9:F16">
    <cfRule type="expression" dxfId="3" priority="3">
      <formula>$M9=0</formula>
    </cfRule>
    <cfRule type="cellIs" dxfId="2" priority="4" operator="equal">
      <formula>0</formula>
    </cfRule>
  </conditionalFormatting>
  <conditionalFormatting sqref="F9:F16">
    <cfRule type="expression" dxfId="1" priority="1">
      <formula>$M9=0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1305316-7C8C-4DB5-A9FF-83D682674FE2}"/>
</file>

<file path=customXml/itemProps2.xml><?xml version="1.0" encoding="utf-8"?>
<ds:datastoreItem xmlns:ds="http://schemas.openxmlformats.org/officeDocument/2006/customXml" ds:itemID="{6D90F699-3FF4-4690-B3C5-9A7D5D6801D1}"/>
</file>

<file path=customXml/itemProps3.xml><?xml version="1.0" encoding="utf-8"?>
<ds:datastoreItem xmlns:ds="http://schemas.openxmlformats.org/officeDocument/2006/customXml" ds:itemID="{1C211A99-62E8-47A6-93D9-655ACCE879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2018-02-22T12:48:34Z</cp:lastPrinted>
  <dcterms:created xsi:type="dcterms:W3CDTF">2016-11-14T13:56:29Z</dcterms:created>
  <dcterms:modified xsi:type="dcterms:W3CDTF">2018-02-22T12:51:50Z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