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město+ORP Dvůr Králové" sheetId="1" r:id="rId1"/>
    <sheet name="List2" sheetId="2" r:id="rId2"/>
    <sheet name="List3" sheetId="3" r:id="rId3"/>
  </sheets>
  <definedNames>
    <definedName name="_xlnm.Print_Titles" localSheetId="0">'město+ORP Dvůr Králové'!$3:$3</definedName>
  </definedNames>
  <calcPr fullCalcOnLoad="1"/>
</workbook>
</file>

<file path=xl/sharedStrings.xml><?xml version="1.0" encoding="utf-8"?>
<sst xmlns="http://schemas.openxmlformats.org/spreadsheetml/2006/main" count="68" uniqueCount="65">
  <si>
    <t>Činnost</t>
  </si>
  <si>
    <t>Množství</t>
  </si>
  <si>
    <t>Jednotková cena Kč bez DPH</t>
  </si>
  <si>
    <t>Celková cena Kč bez DPH</t>
  </si>
  <si>
    <t xml:space="preserve"> DPH 21%</t>
  </si>
  <si>
    <t>Celková cena Kč s DPH</t>
  </si>
  <si>
    <t>dPP město celkem</t>
  </si>
  <si>
    <t>HTML aplikace město</t>
  </si>
  <si>
    <t>Zpracování textové části digitálního povodňového plánu</t>
  </si>
  <si>
    <t xml:space="preserve">Aktualizace dat stávajícího povodňového plánu města vč. počtu ohrožených obyvatel v území   </t>
  </si>
  <si>
    <t>Prolinkování a propojení textové části s mapou</t>
  </si>
  <si>
    <t>Mapová část město</t>
  </si>
  <si>
    <t>Transformace projektu digitálního povodňového plánu ČR a digitálního povodňového plánu  kraje pro potřeby města</t>
  </si>
  <si>
    <t xml:space="preserve">Konfigurace mapového projektu města a začlenění lokálních dat </t>
  </si>
  <si>
    <t>Zpracování uživatelských šablon mapového projektu pro formátování výstupů z digitálního povodňového plánu</t>
  </si>
  <si>
    <t>Verifikace mapových vrstev města</t>
  </si>
  <si>
    <t>Databázová část město</t>
  </si>
  <si>
    <t>Naplnění databáze POVIS důležitých organizací města</t>
  </si>
  <si>
    <t xml:space="preserve">Naplnění databáze POVIS evakuačních míst města </t>
  </si>
  <si>
    <t>Naplnění databáze POVIS ohrožených a ohrožujících objektů města</t>
  </si>
  <si>
    <t xml:space="preserve">Naplnění databáze POVIS míst omezující odtokové poměry města </t>
  </si>
  <si>
    <t xml:space="preserve">Naplnění databáze POVIS protipovodňových opatření města </t>
  </si>
  <si>
    <t>Naplnění databáze POVIS fotodokumentace města</t>
  </si>
  <si>
    <t>Naplnění databáze POVIS míst ohrožených bleskovou povodní města</t>
  </si>
  <si>
    <t>dPP ORP celkem</t>
  </si>
  <si>
    <t>HTML aplikace ORP</t>
  </si>
  <si>
    <t xml:space="preserve">Aktualizace dat stávajícího povodňového plánu ORP vč. počtu ohrožených obyvatel v území   </t>
  </si>
  <si>
    <t>Mapová část ORP</t>
  </si>
  <si>
    <t>Transformace projektu digitálního povodňového plánu ČR a digitálního povodňového plánu  kraje pro potřeby ORP</t>
  </si>
  <si>
    <t xml:space="preserve">Konfigurace mapového projektu ORP a začlenění lokálních dat </t>
  </si>
  <si>
    <t>Verifikace mapových vrstev ORP</t>
  </si>
  <si>
    <t>Databázová část ORP</t>
  </si>
  <si>
    <t>Založení a naplnění databáze POVIS  povodňových komisí v ORP</t>
  </si>
  <si>
    <t>Naplnění databáze POVIS důležitých organizací ORP</t>
  </si>
  <si>
    <t>Naplnění databáze POVIS evakuačních míst ORP</t>
  </si>
  <si>
    <t>Naplnění databáze POVIS ohrožených a ohrožujících objektů ORP</t>
  </si>
  <si>
    <t xml:space="preserve">Naplnění databáze POVIS míst omezující odtokové poměry ORP </t>
  </si>
  <si>
    <t>Naplnění databáze POVIS míst ohrožených bleskovou povodní ORP</t>
  </si>
  <si>
    <t>Školení a testování</t>
  </si>
  <si>
    <t>Proškolení uživatelů digitálních povodňových plánů</t>
  </si>
  <si>
    <t>Testování a vyhodnocení funkčnosti digitálních povodňových plánů</t>
  </si>
  <si>
    <t>Celkem DPH</t>
  </si>
  <si>
    <t>DPH</t>
  </si>
  <si>
    <t>Celkem včetně DPH</t>
  </si>
  <si>
    <t>Založení a naplnění databáze POVIS  povodňové komise města</t>
  </si>
  <si>
    <t>Doplnění dalších údajů do databáze POVIS jako vodní nádrže,  ledové jevy, postupové doby, dopravní omezeni, objízdné trasy, pokud jsou k dispozici</t>
  </si>
  <si>
    <t>Položka</t>
  </si>
  <si>
    <t>Cena bez DPH</t>
  </si>
  <si>
    <t>Cena s DPH</t>
  </si>
  <si>
    <t>Spoluúčast %</t>
  </si>
  <si>
    <t>Spoluúčast obce</t>
  </si>
  <si>
    <t>dPP</t>
  </si>
  <si>
    <t>LVS (srážkoměr)</t>
  </si>
  <si>
    <t>Příprava žádosti</t>
  </si>
  <si>
    <t>Dokumentace pro výber zhotovitele, realizační dokumentace (VIS, LVS), výběrové řízení</t>
  </si>
  <si>
    <t>VIS (rozhlas)</t>
  </si>
  <si>
    <t>Celkem s přípravou</t>
  </si>
  <si>
    <t>Celkem bez přípravy</t>
  </si>
  <si>
    <t>Výpočet průměrné dotace bez přípravy</t>
  </si>
  <si>
    <t>Výpočet průměrné dotace s přípravou</t>
  </si>
  <si>
    <t>Výsledná dotace s přípravou</t>
  </si>
  <si>
    <t>Verifikace připojených hlásných profilů a srážkoměrů</t>
  </si>
  <si>
    <t>Doplnění dalších údajů do databáze POVIS pro ORP jako protipovodňové opatření, údaje v vodním nádržím IV. kategorie, ledové jevy, postupové doby, dopravní omezeni, objízdné trasy, pokud jsou k dispozici</t>
  </si>
  <si>
    <t>Doplnění údajů databáze POVIS pojmenovaných vodních nádrží I-IV.kategorie o ploše nad 1 ha</t>
  </si>
  <si>
    <t>město a ORP Dvůr Králové nad Labem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</si>
</sst>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5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3" fontId="0" fillId="36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vertical="top" wrapText="1"/>
    </xf>
    <xf numFmtId="3" fontId="2" fillId="8" borderId="10" xfId="0" applyNumberFormat="1" applyFont="1" applyFill="1" applyBorder="1" applyAlignment="1">
      <alignment/>
    </xf>
    <xf numFmtId="0" fontId="3" fillId="37" borderId="12" xfId="0" applyFont="1" applyFill="1" applyBorder="1" applyAlignment="1">
      <alignment vertical="top" wrapText="1"/>
    </xf>
    <xf numFmtId="0" fontId="3" fillId="37" borderId="13" xfId="0" applyFont="1" applyFill="1" applyBorder="1" applyAlignment="1">
      <alignment vertical="top" wrapText="1"/>
    </xf>
    <xf numFmtId="0" fontId="3" fillId="37" borderId="14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0" fontId="3" fillId="8" borderId="12" xfId="0" applyFont="1" applyFill="1" applyBorder="1" applyAlignment="1">
      <alignment vertical="top" wrapText="1"/>
    </xf>
    <xf numFmtId="0" fontId="3" fillId="8" borderId="13" xfId="0" applyFont="1" applyFill="1" applyBorder="1" applyAlignment="1">
      <alignment vertical="top" wrapText="1"/>
    </xf>
    <xf numFmtId="0" fontId="3" fillId="8" borderId="14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/>
    </xf>
    <xf numFmtId="0" fontId="3" fillId="8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1" max="1" width="47.28125" style="0" bestFit="1" customWidth="1"/>
    <col min="2" max="2" width="13.28125" style="0" customWidth="1"/>
    <col min="3" max="3" width="9.421875" style="0" bestFit="1" customWidth="1"/>
    <col min="4" max="4" width="11.7109375" style="0" bestFit="1" customWidth="1"/>
    <col min="5" max="6" width="11.28125" style="0" bestFit="1" customWidth="1"/>
    <col min="7" max="7" width="18.421875" style="0" customWidth="1"/>
    <col min="8" max="8" width="15.421875" style="0" customWidth="1"/>
    <col min="9" max="9" width="14.57421875" style="0" customWidth="1"/>
    <col min="10" max="10" width="12.421875" style="0" customWidth="1"/>
    <col min="11" max="11" width="9.28125" style="0" bestFit="1" customWidth="1"/>
  </cols>
  <sheetData>
    <row r="2" ht="18">
      <c r="A2" s="21" t="s">
        <v>64</v>
      </c>
    </row>
    <row r="3" spans="1:6" ht="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>
      <c r="A4" s="3" t="s">
        <v>6</v>
      </c>
      <c r="B4" s="4"/>
      <c r="C4" s="4"/>
      <c r="D4" s="5">
        <f>SUM(D6:D23)+D44</f>
        <v>0</v>
      </c>
      <c r="E4" s="5">
        <f>SUM(E6:E23)</f>
        <v>0</v>
      </c>
      <c r="F4" s="5">
        <f>SUM(F6:F23)</f>
        <v>0</v>
      </c>
    </row>
    <row r="5" spans="1:6" ht="12.75">
      <c r="A5" s="30" t="s">
        <v>7</v>
      </c>
      <c r="B5" s="31"/>
      <c r="C5" s="31"/>
      <c r="D5" s="31"/>
      <c r="E5" s="31"/>
      <c r="F5" s="32"/>
    </row>
    <row r="6" spans="1:6" ht="12.75">
      <c r="A6" s="6" t="s">
        <v>8</v>
      </c>
      <c r="B6" s="7">
        <v>1</v>
      </c>
      <c r="C6" s="8">
        <v>0</v>
      </c>
      <c r="D6" s="8">
        <f>B6*C6</f>
        <v>0</v>
      </c>
      <c r="E6" s="8">
        <f>D6*0.21</f>
        <v>0</v>
      </c>
      <c r="F6" s="8">
        <f>D6*1.21</f>
        <v>0</v>
      </c>
    </row>
    <row r="7" spans="1:6" ht="24">
      <c r="A7" s="6" t="s">
        <v>9</v>
      </c>
      <c r="B7" s="7">
        <v>1</v>
      </c>
      <c r="C7" s="8">
        <v>0</v>
      </c>
      <c r="D7" s="8">
        <f>B7*C7</f>
        <v>0</v>
      </c>
      <c r="E7" s="8">
        <f>D7*0.21</f>
        <v>0</v>
      </c>
      <c r="F7" s="8">
        <f>D7*1.21</f>
        <v>0</v>
      </c>
    </row>
    <row r="8" spans="1:6" ht="12.75">
      <c r="A8" s="6" t="s">
        <v>10</v>
      </c>
      <c r="B8" s="7">
        <v>1</v>
      </c>
      <c r="C8" s="8">
        <v>0</v>
      </c>
      <c r="D8" s="8">
        <f>B8*C8</f>
        <v>0</v>
      </c>
      <c r="E8" s="8">
        <f>D8*0.21</f>
        <v>0</v>
      </c>
      <c r="F8" s="8">
        <f>D8*1.21</f>
        <v>0</v>
      </c>
    </row>
    <row r="9" spans="1:6" ht="12.75">
      <c r="A9" s="33" t="s">
        <v>11</v>
      </c>
      <c r="B9" s="33"/>
      <c r="C9" s="33"/>
      <c r="D9" s="33"/>
      <c r="E9" s="33"/>
      <c r="F9" s="33"/>
    </row>
    <row r="10" spans="1:6" ht="24">
      <c r="A10" s="6" t="s">
        <v>12</v>
      </c>
      <c r="B10" s="7">
        <v>1</v>
      </c>
      <c r="C10" s="8">
        <v>0</v>
      </c>
      <c r="D10" s="8">
        <f>B10*C10</f>
        <v>0</v>
      </c>
      <c r="E10" s="8">
        <f>D10*0.21</f>
        <v>0</v>
      </c>
      <c r="F10" s="8">
        <f>D10*1.21</f>
        <v>0</v>
      </c>
    </row>
    <row r="11" spans="1:6" ht="24">
      <c r="A11" s="6" t="s">
        <v>13</v>
      </c>
      <c r="B11" s="7">
        <v>1</v>
      </c>
      <c r="C11" s="8">
        <v>0</v>
      </c>
      <c r="D11" s="8">
        <f>B11*C11</f>
        <v>0</v>
      </c>
      <c r="E11" s="8">
        <f>D11*0.21</f>
        <v>0</v>
      </c>
      <c r="F11" s="8">
        <f>D11*1.21</f>
        <v>0</v>
      </c>
    </row>
    <row r="12" spans="1:6" ht="24">
      <c r="A12" s="6" t="s">
        <v>14</v>
      </c>
      <c r="B12" s="7">
        <v>1</v>
      </c>
      <c r="C12" s="8">
        <v>0</v>
      </c>
      <c r="D12" s="8">
        <f>B12*C12</f>
        <v>0</v>
      </c>
      <c r="E12" s="8">
        <f>D12*0.21</f>
        <v>0</v>
      </c>
      <c r="F12" s="8">
        <f>D12*1.21</f>
        <v>0</v>
      </c>
    </row>
    <row r="13" spans="1:6" ht="12.75">
      <c r="A13" s="6" t="s">
        <v>15</v>
      </c>
      <c r="B13" s="9">
        <v>1</v>
      </c>
      <c r="C13" s="8">
        <v>0</v>
      </c>
      <c r="D13" s="8">
        <f>B13*C13</f>
        <v>0</v>
      </c>
      <c r="E13" s="8">
        <f>D13*0.21</f>
        <v>0</v>
      </c>
      <c r="F13" s="8">
        <f>D13*1.21</f>
        <v>0</v>
      </c>
    </row>
    <row r="14" spans="1:6" ht="12.75">
      <c r="A14" s="33" t="s">
        <v>16</v>
      </c>
      <c r="B14" s="33"/>
      <c r="C14" s="33"/>
      <c r="D14" s="33"/>
      <c r="E14" s="33"/>
      <c r="F14" s="33"/>
    </row>
    <row r="15" spans="1:6" ht="24">
      <c r="A15" s="10" t="s">
        <v>44</v>
      </c>
      <c r="B15" s="7">
        <v>1</v>
      </c>
      <c r="C15" s="8">
        <v>0</v>
      </c>
      <c r="D15" s="8">
        <f>B15*C15</f>
        <v>0</v>
      </c>
      <c r="E15" s="8">
        <f aca="true" t="shared" si="0" ref="E15:E23">D15*0.21</f>
        <v>0</v>
      </c>
      <c r="F15" s="8">
        <f aca="true" t="shared" si="1" ref="F15:F23">D15*1.21</f>
        <v>0</v>
      </c>
    </row>
    <row r="16" spans="1:6" ht="12.75">
      <c r="A16" s="16" t="s">
        <v>17</v>
      </c>
      <c r="B16" s="7">
        <v>1</v>
      </c>
      <c r="C16" s="8">
        <v>0</v>
      </c>
      <c r="D16" s="8">
        <f aca="true" t="shared" si="2" ref="D16:D23">B16*C16</f>
        <v>0</v>
      </c>
      <c r="E16" s="8">
        <f t="shared" si="0"/>
        <v>0</v>
      </c>
      <c r="F16" s="8">
        <f t="shared" si="1"/>
        <v>0</v>
      </c>
    </row>
    <row r="17" spans="1:6" ht="12.75">
      <c r="A17" s="16" t="s">
        <v>18</v>
      </c>
      <c r="B17" s="7">
        <v>1</v>
      </c>
      <c r="C17" s="8">
        <v>0</v>
      </c>
      <c r="D17" s="8">
        <f t="shared" si="2"/>
        <v>0</v>
      </c>
      <c r="E17" s="8">
        <f t="shared" si="0"/>
        <v>0</v>
      </c>
      <c r="F17" s="8">
        <f t="shared" si="1"/>
        <v>0</v>
      </c>
    </row>
    <row r="18" spans="1:6" ht="24">
      <c r="A18" s="16" t="s">
        <v>19</v>
      </c>
      <c r="B18" s="7">
        <v>1</v>
      </c>
      <c r="C18" s="8">
        <v>0</v>
      </c>
      <c r="D18" s="8">
        <f t="shared" si="2"/>
        <v>0</v>
      </c>
      <c r="E18" s="8">
        <f t="shared" si="0"/>
        <v>0</v>
      </c>
      <c r="F18" s="8">
        <f t="shared" si="1"/>
        <v>0</v>
      </c>
    </row>
    <row r="19" spans="1:6" ht="24">
      <c r="A19" s="16" t="s">
        <v>20</v>
      </c>
      <c r="B19" s="7">
        <v>1</v>
      </c>
      <c r="C19" s="8">
        <v>0</v>
      </c>
      <c r="D19" s="8">
        <f t="shared" si="2"/>
        <v>0</v>
      </c>
      <c r="E19" s="8">
        <f t="shared" si="0"/>
        <v>0</v>
      </c>
      <c r="F19" s="8">
        <f t="shared" si="1"/>
        <v>0</v>
      </c>
    </row>
    <row r="20" spans="1:6" ht="17.25" customHeight="1">
      <c r="A20" s="16" t="s">
        <v>21</v>
      </c>
      <c r="B20" s="7">
        <v>1</v>
      </c>
      <c r="C20" s="8">
        <v>0</v>
      </c>
      <c r="D20" s="8">
        <f t="shared" si="2"/>
        <v>0</v>
      </c>
      <c r="E20" s="8">
        <f t="shared" si="0"/>
        <v>0</v>
      </c>
      <c r="F20" s="8">
        <f t="shared" si="1"/>
        <v>0</v>
      </c>
    </row>
    <row r="21" spans="1:6" ht="12.75">
      <c r="A21" s="16" t="s">
        <v>22</v>
      </c>
      <c r="B21" s="7">
        <v>1</v>
      </c>
      <c r="C21" s="8">
        <v>0</v>
      </c>
      <c r="D21" s="8">
        <f t="shared" si="2"/>
        <v>0</v>
      </c>
      <c r="E21" s="8">
        <f t="shared" si="0"/>
        <v>0</v>
      </c>
      <c r="F21" s="8">
        <f t="shared" si="1"/>
        <v>0</v>
      </c>
    </row>
    <row r="22" spans="1:6" ht="24">
      <c r="A22" s="16" t="s">
        <v>23</v>
      </c>
      <c r="B22" s="7">
        <v>1</v>
      </c>
      <c r="C22" s="8">
        <v>0</v>
      </c>
      <c r="D22" s="8">
        <f t="shared" si="2"/>
        <v>0</v>
      </c>
      <c r="E22" s="8">
        <f t="shared" si="0"/>
        <v>0</v>
      </c>
      <c r="F22" s="8">
        <f t="shared" si="1"/>
        <v>0</v>
      </c>
    </row>
    <row r="23" spans="1:6" ht="39.75" customHeight="1">
      <c r="A23" s="20" t="s">
        <v>45</v>
      </c>
      <c r="B23" s="7">
        <v>1</v>
      </c>
      <c r="C23" s="8">
        <v>0</v>
      </c>
      <c r="D23" s="8">
        <f t="shared" si="2"/>
        <v>0</v>
      </c>
      <c r="E23" s="8">
        <f t="shared" si="0"/>
        <v>0</v>
      </c>
      <c r="F23" s="8">
        <f t="shared" si="1"/>
        <v>0</v>
      </c>
    </row>
    <row r="24" spans="1:8" ht="12.75">
      <c r="A24" s="3" t="s">
        <v>24</v>
      </c>
      <c r="B24" s="11"/>
      <c r="C24" s="11"/>
      <c r="D24" s="5">
        <f>SUM(D26:D43)</f>
        <v>0</v>
      </c>
      <c r="E24" s="5">
        <f>SUM(E26:E43)</f>
        <v>0</v>
      </c>
      <c r="F24" s="5">
        <f>SUM(F26:F43)</f>
        <v>0</v>
      </c>
      <c r="H24" s="19"/>
    </row>
    <row r="25" spans="1:6" ht="12.75">
      <c r="A25" s="34" t="s">
        <v>25</v>
      </c>
      <c r="B25" s="35"/>
      <c r="C25" s="35"/>
      <c r="D25" s="35"/>
      <c r="E25" s="35"/>
      <c r="F25" s="36"/>
    </row>
    <row r="26" spans="1:6" ht="12.75">
      <c r="A26" s="6" t="s">
        <v>8</v>
      </c>
      <c r="B26" s="7">
        <v>1</v>
      </c>
      <c r="C26" s="8">
        <v>0</v>
      </c>
      <c r="D26" s="8">
        <f>B26*C26</f>
        <v>0</v>
      </c>
      <c r="E26" s="8">
        <f>D26*0.21</f>
        <v>0</v>
      </c>
      <c r="F26" s="8">
        <f>D26*1.21</f>
        <v>0</v>
      </c>
    </row>
    <row r="27" spans="1:6" ht="24">
      <c r="A27" s="6" t="s">
        <v>26</v>
      </c>
      <c r="B27" s="7">
        <v>1</v>
      </c>
      <c r="C27" s="8">
        <v>0</v>
      </c>
      <c r="D27" s="8">
        <f>B27*C27</f>
        <v>0</v>
      </c>
      <c r="E27" s="8">
        <f>D27*0.21</f>
        <v>0</v>
      </c>
      <c r="F27" s="8">
        <f>D27*1.21</f>
        <v>0</v>
      </c>
    </row>
    <row r="28" spans="1:6" ht="12.75">
      <c r="A28" s="6" t="s">
        <v>10</v>
      </c>
      <c r="B28" s="7">
        <v>1</v>
      </c>
      <c r="C28" s="8">
        <v>0</v>
      </c>
      <c r="D28" s="8">
        <f>B28*C28</f>
        <v>0</v>
      </c>
      <c r="E28" s="8">
        <f>D28*0.21</f>
        <v>0</v>
      </c>
      <c r="F28" s="8">
        <f>D28*1.21</f>
        <v>0</v>
      </c>
    </row>
    <row r="29" spans="1:6" ht="12.75">
      <c r="A29" s="38" t="s">
        <v>27</v>
      </c>
      <c r="B29" s="38"/>
      <c r="C29" s="38"/>
      <c r="D29" s="38"/>
      <c r="E29" s="38"/>
      <c r="F29" s="38"/>
    </row>
    <row r="30" spans="1:6" ht="24">
      <c r="A30" s="6" t="s">
        <v>28</v>
      </c>
      <c r="B30" s="7">
        <v>1</v>
      </c>
      <c r="C30" s="8">
        <v>0</v>
      </c>
      <c r="D30" s="8">
        <f>B30*C30</f>
        <v>0</v>
      </c>
      <c r="E30" s="8">
        <f>D30*0.21</f>
        <v>0</v>
      </c>
      <c r="F30" s="8">
        <f>D30*1.21</f>
        <v>0</v>
      </c>
    </row>
    <row r="31" spans="1:6" ht="24">
      <c r="A31" s="6" t="s">
        <v>29</v>
      </c>
      <c r="B31" s="7">
        <v>1</v>
      </c>
      <c r="C31" s="8">
        <v>0</v>
      </c>
      <c r="D31" s="8">
        <f>B31*C31</f>
        <v>0</v>
      </c>
      <c r="E31" s="8">
        <f>D31*0.21</f>
        <v>0</v>
      </c>
      <c r="F31" s="8">
        <f>D31*1.21</f>
        <v>0</v>
      </c>
    </row>
    <row r="32" spans="1:6" ht="24">
      <c r="A32" s="6" t="s">
        <v>14</v>
      </c>
      <c r="B32" s="7">
        <v>1</v>
      </c>
      <c r="C32" s="8">
        <v>0</v>
      </c>
      <c r="D32" s="8">
        <f>B32*C32</f>
        <v>0</v>
      </c>
      <c r="E32" s="8">
        <f>D32*0.21</f>
        <v>0</v>
      </c>
      <c r="F32" s="8">
        <f>D32*1.21</f>
        <v>0</v>
      </c>
    </row>
    <row r="33" spans="1:6" ht="12.75">
      <c r="A33" s="6" t="s">
        <v>30</v>
      </c>
      <c r="B33" s="9">
        <v>1</v>
      </c>
      <c r="C33" s="8">
        <v>0</v>
      </c>
      <c r="D33" s="8">
        <f>B33*C33</f>
        <v>0</v>
      </c>
      <c r="E33" s="8">
        <f>D33*0.21</f>
        <v>0</v>
      </c>
      <c r="F33" s="8">
        <f>D33*1.21</f>
        <v>0</v>
      </c>
    </row>
    <row r="34" spans="1:6" ht="12.75">
      <c r="A34" s="38" t="s">
        <v>31</v>
      </c>
      <c r="B34" s="38"/>
      <c r="C34" s="38"/>
      <c r="D34" s="38"/>
      <c r="E34" s="38"/>
      <c r="F34" s="38"/>
    </row>
    <row r="35" spans="1:6" ht="24">
      <c r="A35" s="16" t="s">
        <v>32</v>
      </c>
      <c r="B35" s="17">
        <v>27</v>
      </c>
      <c r="C35" s="18">
        <v>0</v>
      </c>
      <c r="D35" s="8">
        <f>B35*C35</f>
        <v>0</v>
      </c>
      <c r="E35" s="8">
        <f aca="true" t="shared" si="3" ref="E35:E43">D35*0.21</f>
        <v>0</v>
      </c>
      <c r="F35" s="8">
        <f aca="true" t="shared" si="4" ref="F35:F43">D35*1.21</f>
        <v>0</v>
      </c>
    </row>
    <row r="36" spans="1:6" ht="12.75">
      <c r="A36" s="16" t="s">
        <v>33</v>
      </c>
      <c r="B36" s="17">
        <v>1</v>
      </c>
      <c r="C36" s="18">
        <v>0</v>
      </c>
      <c r="D36" s="8">
        <f aca="true" t="shared" si="5" ref="D36:D43">B36*C36</f>
        <v>0</v>
      </c>
      <c r="E36" s="8">
        <f t="shared" si="3"/>
        <v>0</v>
      </c>
      <c r="F36" s="8">
        <f t="shared" si="4"/>
        <v>0</v>
      </c>
    </row>
    <row r="37" spans="1:6" ht="12.75">
      <c r="A37" s="16" t="s">
        <v>61</v>
      </c>
      <c r="B37" s="17">
        <v>1</v>
      </c>
      <c r="C37" s="18">
        <v>0</v>
      </c>
      <c r="D37" s="8">
        <f t="shared" si="5"/>
        <v>0</v>
      </c>
      <c r="E37" s="8">
        <f t="shared" si="3"/>
        <v>0</v>
      </c>
      <c r="F37" s="8">
        <f t="shared" si="4"/>
        <v>0</v>
      </c>
    </row>
    <row r="38" spans="1:6" ht="12.75">
      <c r="A38" s="16" t="s">
        <v>34</v>
      </c>
      <c r="B38" s="17">
        <v>1</v>
      </c>
      <c r="C38" s="18">
        <v>0</v>
      </c>
      <c r="D38" s="8">
        <f t="shared" si="5"/>
        <v>0</v>
      </c>
      <c r="E38" s="8">
        <f t="shared" si="3"/>
        <v>0</v>
      </c>
      <c r="F38" s="8">
        <f t="shared" si="4"/>
        <v>0</v>
      </c>
    </row>
    <row r="39" spans="1:6" ht="24">
      <c r="A39" s="16" t="s">
        <v>35</v>
      </c>
      <c r="B39" s="17">
        <v>1</v>
      </c>
      <c r="C39" s="18">
        <v>0</v>
      </c>
      <c r="D39" s="8">
        <f t="shared" si="5"/>
        <v>0</v>
      </c>
      <c r="E39" s="8">
        <f t="shared" si="3"/>
        <v>0</v>
      </c>
      <c r="F39" s="8">
        <f t="shared" si="4"/>
        <v>0</v>
      </c>
    </row>
    <row r="40" spans="1:6" ht="24">
      <c r="A40" s="16" t="s">
        <v>36</v>
      </c>
      <c r="B40" s="17">
        <v>1</v>
      </c>
      <c r="C40" s="18">
        <v>0</v>
      </c>
      <c r="D40" s="8">
        <f t="shared" si="5"/>
        <v>0</v>
      </c>
      <c r="E40" s="8">
        <f t="shared" si="3"/>
        <v>0</v>
      </c>
      <c r="F40" s="8">
        <f t="shared" si="4"/>
        <v>0</v>
      </c>
    </row>
    <row r="41" spans="1:6" ht="24">
      <c r="A41" s="16" t="s">
        <v>37</v>
      </c>
      <c r="B41" s="17">
        <v>1</v>
      </c>
      <c r="C41" s="18">
        <v>0</v>
      </c>
      <c r="D41" s="8">
        <f t="shared" si="5"/>
        <v>0</v>
      </c>
      <c r="E41" s="8">
        <f t="shared" si="3"/>
        <v>0</v>
      </c>
      <c r="F41" s="8">
        <f t="shared" si="4"/>
        <v>0</v>
      </c>
    </row>
    <row r="42" spans="1:6" ht="24">
      <c r="A42" s="16" t="s">
        <v>63</v>
      </c>
      <c r="B42" s="17">
        <v>12</v>
      </c>
      <c r="C42" s="18">
        <v>0</v>
      </c>
      <c r="D42" s="8">
        <f t="shared" si="5"/>
        <v>0</v>
      </c>
      <c r="E42" s="8">
        <f t="shared" si="3"/>
        <v>0</v>
      </c>
      <c r="F42" s="8">
        <f t="shared" si="4"/>
        <v>0</v>
      </c>
    </row>
    <row r="43" spans="1:6" ht="48">
      <c r="A43" s="27" t="s">
        <v>62</v>
      </c>
      <c r="B43" s="17">
        <v>1</v>
      </c>
      <c r="C43" s="18">
        <v>0</v>
      </c>
      <c r="D43" s="8">
        <f t="shared" si="5"/>
        <v>0</v>
      </c>
      <c r="E43" s="8">
        <f t="shared" si="3"/>
        <v>0</v>
      </c>
      <c r="F43" s="8">
        <f t="shared" si="4"/>
        <v>0</v>
      </c>
    </row>
    <row r="44" spans="1:6" ht="12.75">
      <c r="A44" s="28" t="s">
        <v>38</v>
      </c>
      <c r="B44" s="28"/>
      <c r="C44" s="28"/>
      <c r="D44" s="29">
        <f>SUM(D45:D46)</f>
        <v>0</v>
      </c>
      <c r="E44" s="29">
        <f>SUM(E45:E46)</f>
        <v>0</v>
      </c>
      <c r="F44" s="29">
        <f>SUM(F45:F46)</f>
        <v>0</v>
      </c>
    </row>
    <row r="45" spans="1:6" ht="12.75">
      <c r="A45" s="6" t="s">
        <v>39</v>
      </c>
      <c r="B45" s="7">
        <v>1</v>
      </c>
      <c r="C45" s="8">
        <v>0</v>
      </c>
      <c r="D45" s="8">
        <f>B45*C45</f>
        <v>0</v>
      </c>
      <c r="E45" s="12">
        <f>D45*0.21</f>
        <v>0</v>
      </c>
      <c r="F45" s="12">
        <f>D45*1.21</f>
        <v>0</v>
      </c>
    </row>
    <row r="46" spans="1:6" ht="24">
      <c r="A46" s="6" t="s">
        <v>40</v>
      </c>
      <c r="B46" s="7">
        <v>1</v>
      </c>
      <c r="C46" s="8">
        <v>0</v>
      </c>
      <c r="D46" s="8">
        <f>B46*C46</f>
        <v>0</v>
      </c>
      <c r="E46" s="12">
        <f>D46*0.21</f>
        <v>0</v>
      </c>
      <c r="F46" s="12">
        <f>D46*1.21</f>
        <v>0</v>
      </c>
    </row>
    <row r="47" spans="1:6" ht="15">
      <c r="A47" s="37" t="s">
        <v>41</v>
      </c>
      <c r="B47" s="37"/>
      <c r="C47" s="37"/>
      <c r="D47" s="13">
        <f>D4+D24</f>
        <v>0</v>
      </c>
      <c r="E47" s="14"/>
      <c r="F47" s="14"/>
    </row>
    <row r="48" spans="1:6" ht="15">
      <c r="A48" s="39" t="s">
        <v>42</v>
      </c>
      <c r="B48" s="39"/>
      <c r="C48" s="39"/>
      <c r="D48" s="13">
        <f>D47*0.21</f>
        <v>0</v>
      </c>
      <c r="E48" s="14"/>
      <c r="F48" s="14"/>
    </row>
    <row r="49" spans="1:6" ht="15">
      <c r="A49" s="37" t="s">
        <v>43</v>
      </c>
      <c r="B49" s="37"/>
      <c r="C49" s="37"/>
      <c r="D49" s="13">
        <f>D47+D48</f>
        <v>0</v>
      </c>
      <c r="E49" s="14"/>
      <c r="F49" s="14"/>
    </row>
    <row r="52" ht="12.75">
      <c r="A52" s="15"/>
    </row>
    <row r="53" ht="12.75">
      <c r="A53" s="15"/>
    </row>
  </sheetData>
  <sheetProtection/>
  <mergeCells count="9">
    <mergeCell ref="A5:F5"/>
    <mergeCell ref="A9:F9"/>
    <mergeCell ref="A14:F14"/>
    <mergeCell ref="A25:F25"/>
    <mergeCell ref="A49:C49"/>
    <mergeCell ref="A29:F29"/>
    <mergeCell ref="A34:F34"/>
    <mergeCell ref="A47:C47"/>
    <mergeCell ref="A48:C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8.00390625" style="0" customWidth="1"/>
    <col min="2" max="2" width="13.421875" style="0" bestFit="1" customWidth="1"/>
    <col min="3" max="3" width="12.00390625" style="0" bestFit="1" customWidth="1"/>
    <col min="4" max="4" width="12.57421875" style="0" bestFit="1" customWidth="1"/>
    <col min="5" max="5" width="15.00390625" style="0" bestFit="1" customWidth="1"/>
  </cols>
  <sheetData>
    <row r="1" spans="1:5" ht="12.75">
      <c r="A1" s="22" t="s">
        <v>46</v>
      </c>
      <c r="B1" s="22" t="s">
        <v>47</v>
      </c>
      <c r="C1" s="22" t="s">
        <v>48</v>
      </c>
      <c r="D1" s="22" t="s">
        <v>49</v>
      </c>
      <c r="E1" s="22" t="s">
        <v>50</v>
      </c>
    </row>
    <row r="2" spans="1:5" ht="12.75">
      <c r="A2" s="22" t="s">
        <v>51</v>
      </c>
      <c r="B2" s="22">
        <v>589800</v>
      </c>
      <c r="C2" s="22">
        <f>B2*1.21</f>
        <v>713658</v>
      </c>
      <c r="D2" s="22">
        <v>15</v>
      </c>
      <c r="E2" s="22">
        <f>C2*D2/100</f>
        <v>107048.7</v>
      </c>
    </row>
    <row r="3" spans="1:5" ht="12.75">
      <c r="A3" s="22" t="s">
        <v>52</v>
      </c>
      <c r="B3" s="22">
        <v>161670</v>
      </c>
      <c r="C3" s="22">
        <f>B3*1.21</f>
        <v>195620.69999999998</v>
      </c>
      <c r="D3" s="22">
        <v>15</v>
      </c>
      <c r="E3" s="22">
        <f>C3*D3/100</f>
        <v>29343.104999999996</v>
      </c>
    </row>
    <row r="4" spans="1:5" ht="12.75">
      <c r="A4" s="22" t="s">
        <v>53</v>
      </c>
      <c r="B4" s="22">
        <v>60000</v>
      </c>
      <c r="C4" s="22">
        <f>B4*1.21</f>
        <v>72600</v>
      </c>
      <c r="D4" s="22">
        <v>15</v>
      </c>
      <c r="E4" s="22">
        <f>C4*D4/100</f>
        <v>10890</v>
      </c>
    </row>
    <row r="5" spans="1:5" ht="12.75">
      <c r="A5" s="22" t="s">
        <v>54</v>
      </c>
      <c r="B5" s="22">
        <v>200000</v>
      </c>
      <c r="C5" s="22">
        <f>B5*1.21</f>
        <v>242000</v>
      </c>
      <c r="D5" s="22">
        <v>15</v>
      </c>
      <c r="E5" s="22">
        <f>C5*D5/100</f>
        <v>36300</v>
      </c>
    </row>
    <row r="6" spans="1:5" ht="12.75">
      <c r="A6" s="22" t="s">
        <v>55</v>
      </c>
      <c r="B6" s="22">
        <v>5729640</v>
      </c>
      <c r="C6" s="22">
        <f>B6*1.21</f>
        <v>6932864.399999999</v>
      </c>
      <c r="D6" s="22">
        <v>30</v>
      </c>
      <c r="E6" s="22">
        <f>C6*D6/100</f>
        <v>2079859.3199999996</v>
      </c>
    </row>
    <row r="7" spans="1:5" ht="12.75">
      <c r="A7" s="25" t="s">
        <v>56</v>
      </c>
      <c r="B7" s="25">
        <f>SUM(B2:B6)</f>
        <v>6741110</v>
      </c>
      <c r="C7" s="25">
        <f>SUM(C2:C6)</f>
        <v>8156743.1</v>
      </c>
      <c r="D7" s="25"/>
      <c r="E7" s="25">
        <f>SUM(E2:E6)</f>
        <v>2263441.1249999995</v>
      </c>
    </row>
    <row r="8" spans="1:5" ht="12.75">
      <c r="A8" s="25" t="s">
        <v>57</v>
      </c>
      <c r="B8" s="25">
        <f>B2+B3+B6</f>
        <v>6481110</v>
      </c>
      <c r="C8" s="25">
        <f>C2+C3+C6</f>
        <v>7842143.1</v>
      </c>
      <c r="D8" s="25"/>
      <c r="E8" s="25">
        <f>E2+E3+E6</f>
        <v>2216251.1249999995</v>
      </c>
    </row>
    <row r="9" spans="1:5" ht="12.75">
      <c r="A9" s="22" t="s">
        <v>58</v>
      </c>
      <c r="B9" s="22"/>
      <c r="C9" s="22"/>
      <c r="D9" s="24">
        <f>(((B2+B3)*85)+(B6*70))/B8</f>
        <v>71.73921596763518</v>
      </c>
      <c r="E9" s="23">
        <f>C8*(1-(D9/100))</f>
        <v>2216251.125</v>
      </c>
    </row>
    <row r="10" spans="1:5" ht="12.75">
      <c r="A10" s="22" t="s">
        <v>59</v>
      </c>
      <c r="B10" s="22"/>
      <c r="C10" s="22"/>
      <c r="D10" s="24">
        <f>(((B2+B3+B4+B5)*85)+(B6*70))/B7</f>
        <v>72.25067533388419</v>
      </c>
      <c r="E10" s="23">
        <f>C7*(1-(D10/100))</f>
        <v>2263441.1249999995</v>
      </c>
    </row>
    <row r="11" spans="1:5" ht="12.75">
      <c r="A11" s="26" t="s">
        <v>60</v>
      </c>
      <c r="B11" s="22"/>
      <c r="C11" s="22"/>
      <c r="D11" s="24">
        <v>70</v>
      </c>
      <c r="E11" s="23">
        <f>C7*(1-(D11/100))</f>
        <v>2447022.93</v>
      </c>
    </row>
    <row r="12" ht="12.75">
      <c r="E12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2015-11-07T17:18:27Z</cp:lastPrinted>
  <dcterms:created xsi:type="dcterms:W3CDTF">2015-07-01T07:16:58Z</dcterms:created>
  <dcterms:modified xsi:type="dcterms:W3CDTF">2018-08-21T07:29:40Z</dcterms:modified>
  <cp:category/>
  <cp:version/>
  <cp:contentType/>
  <cp:contentStatus/>
</cp:coreProperties>
</file>