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7" i="2"/>
  <c r="J27" s="1"/>
  <c r="I25"/>
  <c r="J25" s="1"/>
  <c r="I23"/>
  <c r="J23" s="1"/>
  <c r="I21"/>
  <c r="J21" s="1"/>
  <c r="I19"/>
  <c r="J19" s="1"/>
  <c r="I17"/>
  <c r="J17" s="1"/>
  <c r="I15"/>
  <c r="J15" s="1"/>
  <c r="I13"/>
  <c r="J13" s="1"/>
  <c r="I11"/>
  <c r="J11" s="1"/>
  <c r="I9"/>
  <c r="I7"/>
  <c r="J7" s="1"/>
  <c r="I2" l="1"/>
  <c r="J9"/>
  <c r="I4" s="1"/>
  <c r="I3" l="1"/>
</calcChain>
</file>

<file path=xl/sharedStrings.xml><?xml version="1.0" encoding="utf-8"?>
<sst xmlns="http://schemas.openxmlformats.org/spreadsheetml/2006/main" count="140" uniqueCount="60">
  <si>
    <t>Celkem bez DPH</t>
  </si>
  <si>
    <t>DPH 21%</t>
  </si>
  <si>
    <t>ks</t>
  </si>
  <si>
    <t>DPH</t>
  </si>
  <si>
    <t>NÁZEV</t>
  </si>
  <si>
    <t>popis</t>
  </si>
  <si>
    <t>cena bez DPH</t>
  </si>
  <si>
    <t>cena celkem s DPH</t>
  </si>
  <si>
    <t>cena celkem bez DPH</t>
  </si>
  <si>
    <t>Celkem s DPH</t>
  </si>
  <si>
    <t>cena celkem
 s DPH</t>
  </si>
  <si>
    <t>404 Laboratoř chemie - Vnitřní vybavení - rozpočet pro IROP</t>
  </si>
  <si>
    <t>1)</t>
  </si>
  <si>
    <t>Laboratorní stůl oboustranný pro žáky</t>
  </si>
  <si>
    <t/>
  </si>
  <si>
    <t>21%</t>
  </si>
  <si>
    <t>2)</t>
  </si>
  <si>
    <t>Laboratorní stůl oboustranný mycí</t>
  </si>
  <si>
    <t>3)</t>
  </si>
  <si>
    <t>Laboratorní stůl pro žáky</t>
  </si>
  <si>
    <t>4)</t>
  </si>
  <si>
    <t>Laboratorní mycí stůl</t>
  </si>
  <si>
    <t>5)</t>
  </si>
  <si>
    <t>Židle</t>
  </si>
  <si>
    <t>6)</t>
  </si>
  <si>
    <t>Digestoř</t>
  </si>
  <si>
    <t>Digestoř jednostranná s ovládáním z čela</t>
  </si>
  <si>
    <t>7)</t>
  </si>
  <si>
    <t>Stolek</t>
  </si>
  <si>
    <t>8)</t>
  </si>
  <si>
    <t>Židle pro učitele</t>
  </si>
  <si>
    <t>9)</t>
  </si>
  <si>
    <t>Dopravní a ostatní náklady</t>
  </si>
  <si>
    <t>10)</t>
  </si>
  <si>
    <t>Tabule</t>
  </si>
  <si>
    <t>11)</t>
  </si>
  <si>
    <t>Mycí stůl</t>
  </si>
  <si>
    <t>Laboratorní stůl</t>
  </si>
  <si>
    <t>Stoleček</t>
  </si>
  <si>
    <t>Židle laboratorní</t>
  </si>
  <si>
    <t>Keramická magnetická tabule</t>
  </si>
  <si>
    <t>Židle laboratorní vysoká s otočným dřevěným sedákem na stavitelném šroubu, barva kovu bílá, výška sedáku 55-65cm, sedák kulatý dřevo</t>
  </si>
  <si>
    <t>Polyuretanová židle laboratorní, nastavitelný úhel opěráku, nastavitelná výška opěráku a hloubka sedáku, plynový píst, cena bez područek, výška sedáku 44-57cm</t>
  </si>
  <si>
    <t>Mycí stůl s rozměry š50xh70xv90cm z jackelové konstrukce 40x20mms komaxitovou úpravou. Krytování rozvodů médií z laminované dřevotřísky tl. 18mm s olepenými hranami ABS 0,5mm technologií PUR s uzamykatelnými dvířky. Desky vloženy do uzavřené kovové konstrukce, chráněny ze všech čtyř stran. Pracovní deska konglomerovaný kámen tl. 20mm, se dřezem z kameniny 45x45cm usazeným ze spodu pracovní desky, baterie páková stojánková vysoká ramínko. Instalace rozvodů medií, montáž na místě. Instalace rozvodů medií, montáž na místě</t>
  </si>
  <si>
    <t>Stůl s rozměry š60xh40xv76cm. Jackelová konstrukce 40x20mm s komaxitovou úpravou. Pracovní deska kompakt rezistant tl. 12mm, hrana ve tvaru bombátka. Montáž na místě.</t>
  </si>
  <si>
    <t>Propojení digestoře se stoly</t>
  </si>
  <si>
    <t>Tunel s plynem mezi digestoří a stoly</t>
  </si>
  <si>
    <t>Laboratorní žákovské mycí pracoviště oboustranné, konglomerovaný kámen pro spodní osazení dřezu - Žákovský laboratorní mycí stůl s rozměry š50xh140xv90cm z jackelové konstrukce 40x20mm s komaxitovou úpravou. Krytování rozvodů médií z laminované dřevotřísky tl. 18mm vložené do uzavřené kovové konstrukce chráněné ze všech čtyř stran s olepenými hranami ABS 0,5mm technologií PUR. Pracovní deska konglomerovaný kámen tl. 20mm. Příprava pro spodní osazení dřezu.   2x Baterie páková stojánková vysoké ramínko.  2x Dřez kameninový bílý 45x45cm - Položka obsahuje chemicky odolný kameninový dřez 45x45cm s vyspádovaným dnem.</t>
  </si>
  <si>
    <t>Laboratorní stůl, pracovní plocha konglomerovaný kámen - s rozměry š130xh70xv90cm z jackelové konstrukce 40x20mm s komaxitovou úpravou. Krytování rozvodů médií z laminované dřevotřísky tl. 18mm s olepenými hranami ABS 0,5mm technologií PUR. Desky vloženy do kovové konstrukce, chráněny ze všech čtyř stran. Pracovní plocha konglomerovaný kámen tl. 20mm.      Police dvoupatrová na laboratorní pracoviště se sloupky, pracovní deska kompakt rezistant- Laboratorní dvoupatrová police s rozměry š130xh29xv60cm z jackelové konstrukce 40x20mm s komaxitovou úpravou. Pracovní deska kompakt rezistant tl. 12mm s hranami ve tvaru bombátka.       2xLaboratorní médiový kovový sloup oboustranně zkosený pro osazení médii - Laboratorní médiový kovový sloup zkosený pro osazení médii s rozměry š14,5 x h29 x v59cm z jackelové 40x20mm a plechové konstrukce s komaxitovou úpravou. Média pro osazení: 1x plynový kohout, 1x kahan 1300W s hadičkou.     2x Plynový kohout - Plynový jednokohout z chromu, obsahuje jednu pozici na napojení kahanu. V ceně je zahrnuta montáž.        2x Plynový kahan pro P-B malý 1300W, s hadičkou - Malý plynový kahan určený pro P-B s hadičkou. Položka obsahuje práci spojenou s napojením kahanu na vývod plynu v pracovišti a seřízením. Délka hadice je 1,15m.       Skříňka na pomůcky s policí uzamykatelná - Skříňka o rozměru š30xh50xv85cm. Korpus z laminované dřevotřísky tl. 18mm, olepené 0,5mm ABS hranou technologií PUR. Dvě police přestavitelné, vrtáno průběžně po celé výšce skříňky. Dvířka olepené 2mm ABS hranou technologií PUR, uzamykatelná.      Revize plynu. Rozvody a instalace médií na místě.</t>
  </si>
  <si>
    <t>Laboratorní žákovské pracoviště oboustranné, čtyřmístné, konglomerovaný kámen - s rozměry š130xh140xv90cm z jackelové konstrukce 40x20mm s komaxitovou úpravou. Krytování přes celou výšku stolu - celého boku stolu a středový tunel rozvodů médií z laminované dřevotřísky tl. 18mm vložené do uzavřené kovové konstrukce, chráněné ze všech čtyř stran, s olepenými hranami ABS 0,5mm technologií PUR. Pracovní deska konglomerovaný kámen tl. 20mm, hrany leštěné.        Police dvoupatrová na laboratorní pracoviště se sloupky, pracovní deska kompakt rezistant - Laboratorní dvoupatrová police s rozměry š130xh29xv60cm z jackelové konstrukce 40x20mm s komaxitovou úpravou. Pracovní deska kompakt rezistant tl. 12mm s hranami ve tvaru bombátka.      2x Laboratorní médiový kovový sloup oboustranně zkosený pro osazení médii s rozměry š11,5 x h28 x v59cm z jackelové 40x20 a plechové konstrukce s komaxitovou úpravou. Média v jednom slouku po 2x plynový kohout, 2x kahan 1300W s hadičkou. V ceně je zahrnuta montáž.    (celkově ve stole 4x Plynový kahan s hadičkou pro P-B 1300W, s hadičkou)     2x Skříňka na pomůcky s policí uzamykatelná - Skříňka o rozměru š30xh50xv85cm. Korpus z laminované dřevotřísky tl. 18mm, olepené 0,5mm ABS hranou technologií PUR. Dvě police přestavitelné, vrtáno průběžně po celé výšce skříňky. Dvířka olepené 2mm ABS hranou technologií PUR, uzamykatelná.     Revize plynu. Rozvody a instalace médií na místě.</t>
  </si>
  <si>
    <t>Parametry kompaktních pracovních desek:</t>
  </si>
  <si>
    <t>Všechny pracovní desky B36 pracovních a odkládacích ploch vyrobeny z kompaktních desek tl. 12mm s hranou ve tvaru bombátka, s oboustranným dekorem, s odolností dle SEFA 3-2010 odst. 2.1. (EXPOZICE 24h) kyselina fluorovodíková 48% - stupeň 1 vynikající, kyselina dusičná 70% - stupeň 0 bez účinku, kyselina octová 99% - stupeň 0 bez účinku, kyselina chromová 60% - stupeň 0 bez účinku, kyselina mravenčí  90% - stupeň 0 bez účinku, kyselina chlorovodíková 37%  - stupeň 0 bez účinku, kyselina dusičná 30%  - stupeň 0 bez účinku, kyselina fosforečná 85% - stupeň 0 bez účinku, kyselina sírová 33% - stupeň 0 bez účinku, roztok kyseliny sírové 33% a kyseliny dusičné 70% (1:1)  - stupeň 2 dobré, odolnost proti opotřebování povrchu 450U dle EN 438-2, bod 10, modul pružnosti E, EN ISO 178: 10000 Mpa.</t>
  </si>
  <si>
    <t xml:space="preserve">Keramická magnetická tabule 1,8x1,2m pro fix, bílá obdélníková magnetická tabule pro popis fixou, povrch bílá dvouvrstvá keramika e3. Povrch tabule tvoří certifikovaná dvouvrstvá keramika e3 vypalovaná nad 800°C. Keramický povrch vhodný pro nejvyšší zatížení, který je vysoce odolný proti mechanickému poškození. Tloušťka tabule je minimálně 22 mm, sendvičová konstrukce tabulových desek odolná proti kroucení. Rám tabule je z hliníku v bílé barvě, včetně bílých plastových hloubkově probarvených rohů. </t>
  </si>
  <si>
    <t>Požadavky na realizaci:</t>
  </si>
  <si>
    <t xml:space="preserve">Montáž všech komponent autorizovaným montážním partnerem výrobce tabule, který se prokáže platným potvrzením výrobce.
Zajištění záručního i pozáručního servisu autorizovaným partnerem výrobce tabule 
Prodloužená záruka po registraci produktů u výrobce tabule na 5 let. 
Doložení certifikátů: 
Certifikát povrchu tabulových desek e3, 
Certifikát tabulových desek na normu ČSN EN 71, 
Certifikát od výrobce zvedacího systému na kompatibilitu ramene se zvedacím systémem. 
Certifikát autorizovaného partnera pro montáže dodávaných komponent, zejména tabule, zvedacího sytému a ramene, ne starší než jeden rok od data vydání, potvrzený výrobcem příslušné komponenty.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</si>
  <si>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Digestoř celokovová, opláštění kovové, rozměry š120xh70xv245cm, konstrukce jekl min. 40x20mm s plechovým krytováním, s pracovní deskou z konglomerovaného kamene tl. 20mm ve výšce 90cm. Čelní plynule výsuvné bezpečnostní sklo v kovovém rámečku, prostor pro pokusy z nehořlavého materiálu, uvnitř vývod pro napojení s kahanu a kahan s hadičkou s příkonem 1450W, kameninová vpusť 14,5x14,5cm, s armaturou z nerezu s komaxitem s nátrubkem pro hadičku uvnitř, osvětlení zabudované do horní části digestoře, ventilátor je součástí dodávky digestoře, umístěn do odsávacího potrubí v prostoru půdy - nutno koordinovat s VZD, silové zapojení ventilátoru a jeho ovládání z digestoře. V čele digestoře kohout na ovládání plynu, kohout na ovládání vody, zásuvka 230V, vypínač na osvětlení a ovládání ventilační jednotky, ve spodní části pod pracovní deskou skříňka zabudovaná z laminované dřevotřísky tl. 18mm olepené 0,5mm ABS hranou technologií PUR, dvířka uzamykatelná. Vyplechování spodní části skříňky digestoře včetně úpravy na P-B lehev, včetně P-B lahve 10kg, regulátoru, . Instalace rozvodů medií, montáž na místě</t>
  </si>
  <si>
    <t>Veškeré nábytkové vybavení bude dodáno a upraveno tak, aby respektoval napojovací body připravené stavbou, místa napojení NUTNO ověřit osobně na stavbě a konzultovat se zadavatelem. Nutno respektovat veškeré rozvody elektro, PB a jednotlivých médií od napojovacích bodů připravený stavbou a nábytkové řešení, tomuto stavu upravit. Veškeré rozvody PB včetě nutných projektových prací a revizí.</t>
  </si>
  <si>
    <t>Zhotovitel vyhotoví projekt rozvodů PB plynu a umístění PB bomb a následně zajistí provedení revize.</t>
  </si>
  <si>
    <t xml:space="preserve">Tunel na stěně z laminované dřevotřísky tl. 18mm olepené 0,5mm ABS  hranou technologií PUR, s větrácími hliníkovými mřížkami, s rozvodem plynu z digestoře k jednotlivým stolům. Dle projektu vyhotoveného zhotovitelem a odsouhlaseného investorem.
</t>
  </si>
  <si>
    <t>Požadavky k tabulím</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</si>
</sst>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4" fillId="0" borderId="0" xfId="0" applyFont="1" applyFill="1" applyAlignment="1">
      <alignment horizontal="left" vertical="center"/>
    </xf>
    <xf numFmtId="0" fontId="2" fillId="0" borderId="0" xfId="0" applyFont="1" applyFill="1" applyAlignment="1">
      <alignment horizontal="left" vertical="center"/>
    </xf>
    <xf numFmtId="0" fontId="0" fillId="0" borderId="0" xfId="0" applyFill="1" applyAlignment="1">
      <alignment horizontal="left" vertical="top" wrapText="1"/>
    </xf>
    <xf numFmtId="0" fontId="9" fillId="0" borderId="0" xfId="0" applyFont="1" applyFill="1" applyAlignment="1">
      <alignment horizontal="left"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2">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6"/>
  <sheetViews>
    <sheetView tabSelected="1" zoomScale="84" zoomScaleNormal="84" workbookViewId="0"/>
  </sheetViews>
  <sheetFormatPr defaultRowHeight="20.25"/>
  <cols>
    <col min="1" max="1" width="5.7109375" style="6" customWidth="1"/>
    <col min="2" max="2" width="5.5703125" style="5" customWidth="1"/>
    <col min="3" max="3" width="9.140625" style="5" customWidth="1"/>
    <col min="4" max="4" width="40.85546875" style="2" customWidth="1"/>
    <col min="5" max="5" width="65.7109375" style="2" customWidth="1"/>
    <col min="7" max="7" width="11.71093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45">
        <f>SUM(I7:I28)</f>
        <v>0</v>
      </c>
      <c r="J2" s="45"/>
      <c r="K2" s="29"/>
      <c r="L2" s="29"/>
      <c r="M2" s="29"/>
      <c r="N2" s="29"/>
      <c r="O2" s="29"/>
      <c r="P2" s="29"/>
      <c r="Q2" s="29"/>
      <c r="R2" s="29"/>
      <c r="S2" s="29"/>
      <c r="T2" s="24"/>
      <c r="U2" s="24"/>
      <c r="V2" s="24"/>
    </row>
    <row r="3" spans="1:22" s="1" customFormat="1">
      <c r="A3" s="6"/>
      <c r="B3" s="4"/>
      <c r="C3" s="4"/>
      <c r="D3" s="7"/>
      <c r="E3" s="6"/>
      <c r="F3" s="15" t="s">
        <v>1</v>
      </c>
      <c r="G3" s="31"/>
      <c r="H3" s="31"/>
      <c r="I3" s="46">
        <f>I4-I2</f>
        <v>0</v>
      </c>
      <c r="J3" s="46"/>
      <c r="K3" s="29"/>
      <c r="L3" s="29"/>
      <c r="M3" s="29"/>
      <c r="N3" s="29"/>
      <c r="O3" s="29"/>
      <c r="P3" s="29"/>
      <c r="Q3" s="29"/>
      <c r="R3" s="29"/>
      <c r="S3" s="29"/>
      <c r="T3" s="24"/>
      <c r="U3" s="24"/>
      <c r="V3" s="24"/>
    </row>
    <row r="4" spans="1:22" s="1" customFormat="1">
      <c r="A4" s="6"/>
      <c r="B4" s="4"/>
      <c r="C4" s="4"/>
      <c r="D4" s="7"/>
      <c r="E4" s="6"/>
      <c r="F4" s="16" t="s">
        <v>9</v>
      </c>
      <c r="G4" s="33"/>
      <c r="H4" s="33"/>
      <c r="I4" s="47">
        <f>J7+J9+J11+J13+J15+J17+J19+J21+J23+J25+J27</f>
        <v>0</v>
      </c>
      <c r="J4" s="4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3</v>
      </c>
      <c r="G7" s="18"/>
      <c r="H7" s="20">
        <v>0.21</v>
      </c>
      <c r="I7" s="18">
        <f>G7*F7</f>
        <v>0</v>
      </c>
      <c r="J7" s="34">
        <f>I7*1.21</f>
        <v>0</v>
      </c>
      <c r="K7" s="29">
        <v>183430</v>
      </c>
      <c r="L7" s="29">
        <v>221950.30000000002</v>
      </c>
      <c r="N7" s="29">
        <v>1</v>
      </c>
    </row>
    <row r="8" spans="1:22" ht="332.25" customHeight="1">
      <c r="A8" s="21" t="s">
        <v>14</v>
      </c>
      <c r="B8" s="22"/>
      <c r="C8" s="9"/>
      <c r="D8" s="9" t="s">
        <v>37</v>
      </c>
      <c r="E8" s="9" t="s">
        <v>49</v>
      </c>
      <c r="F8" s="10"/>
      <c r="G8" s="18"/>
      <c r="H8" s="20" t="s">
        <v>14</v>
      </c>
      <c r="I8" s="18" t="s">
        <v>14</v>
      </c>
      <c r="J8" s="34" t="s">
        <v>14</v>
      </c>
      <c r="M8" s="29">
        <v>1</v>
      </c>
      <c r="O8" s="29">
        <v>3</v>
      </c>
      <c r="P8" s="29">
        <v>28230</v>
      </c>
      <c r="Q8" s="29" t="s">
        <v>15</v>
      </c>
      <c r="R8" s="29">
        <v>84690</v>
      </c>
      <c r="S8" s="29">
        <v>102474.9</v>
      </c>
    </row>
    <row r="9" spans="1:22">
      <c r="A9" s="21" t="s">
        <v>16</v>
      </c>
      <c r="B9" s="22" t="s">
        <v>17</v>
      </c>
      <c r="C9" s="9"/>
      <c r="D9" s="9"/>
      <c r="E9" s="9" t="s">
        <v>14</v>
      </c>
      <c r="F9" s="10">
        <v>2</v>
      </c>
      <c r="G9" s="18"/>
      <c r="H9" s="20">
        <v>0.21</v>
      </c>
      <c r="I9" s="18">
        <f>G9*F9</f>
        <v>0</v>
      </c>
      <c r="J9" s="34">
        <f>I9*1.21</f>
        <v>0</v>
      </c>
      <c r="K9" s="29">
        <v>97810</v>
      </c>
      <c r="L9" s="29">
        <v>118350.1</v>
      </c>
      <c r="N9" s="29">
        <v>2</v>
      </c>
    </row>
    <row r="10" spans="1:22" ht="137.25" customHeight="1">
      <c r="A10" s="21" t="s">
        <v>14</v>
      </c>
      <c r="B10" s="22"/>
      <c r="C10" s="9"/>
      <c r="D10" s="9" t="s">
        <v>36</v>
      </c>
      <c r="E10" s="9" t="s">
        <v>47</v>
      </c>
      <c r="F10" s="10"/>
      <c r="G10" s="18"/>
      <c r="H10" s="20" t="s">
        <v>14</v>
      </c>
      <c r="I10" s="18" t="s">
        <v>14</v>
      </c>
      <c r="J10" s="34" t="s">
        <v>14</v>
      </c>
      <c r="M10" s="29">
        <v>2</v>
      </c>
      <c r="O10" s="29">
        <v>2</v>
      </c>
      <c r="P10" s="29">
        <v>27510</v>
      </c>
      <c r="Q10" s="29" t="s">
        <v>15</v>
      </c>
      <c r="R10" s="29">
        <v>55020</v>
      </c>
      <c r="S10" s="29">
        <v>66574.2</v>
      </c>
    </row>
    <row r="11" spans="1:22">
      <c r="A11" s="21" t="s">
        <v>18</v>
      </c>
      <c r="B11" s="22" t="s">
        <v>19</v>
      </c>
      <c r="C11" s="9"/>
      <c r="D11" s="9"/>
      <c r="E11" s="9" t="s">
        <v>14</v>
      </c>
      <c r="F11" s="10">
        <v>4</v>
      </c>
      <c r="G11" s="18"/>
      <c r="H11" s="20">
        <v>0.21</v>
      </c>
      <c r="I11" s="18">
        <f>G11*F11</f>
        <v>0</v>
      </c>
      <c r="J11" s="34">
        <f>I11*1.21</f>
        <v>0</v>
      </c>
      <c r="K11" s="29">
        <v>161440</v>
      </c>
      <c r="L11" s="29">
        <v>195342.4</v>
      </c>
      <c r="N11" s="29">
        <v>3</v>
      </c>
    </row>
    <row r="12" spans="1:22" ht="328.5" customHeight="1">
      <c r="A12" s="21" t="s">
        <v>14</v>
      </c>
      <c r="B12" s="22"/>
      <c r="C12" s="9"/>
      <c r="D12" s="9" t="s">
        <v>37</v>
      </c>
      <c r="E12" s="9" t="s">
        <v>48</v>
      </c>
      <c r="F12" s="10"/>
      <c r="G12" s="18"/>
      <c r="H12" s="20" t="s">
        <v>14</v>
      </c>
      <c r="I12" s="18" t="s">
        <v>14</v>
      </c>
      <c r="J12" s="34" t="s">
        <v>14</v>
      </c>
      <c r="M12" s="29">
        <v>3</v>
      </c>
      <c r="O12" s="29">
        <v>4</v>
      </c>
      <c r="P12" s="29">
        <v>15060</v>
      </c>
      <c r="Q12" s="29" t="s">
        <v>15</v>
      </c>
      <c r="R12" s="29">
        <v>60240</v>
      </c>
      <c r="S12" s="29">
        <v>72890.399999999994</v>
      </c>
    </row>
    <row r="13" spans="1:22">
      <c r="A13" s="21" t="s">
        <v>20</v>
      </c>
      <c r="B13" s="22" t="s">
        <v>21</v>
      </c>
      <c r="C13" s="9"/>
      <c r="D13" s="9"/>
      <c r="E13" s="9" t="s">
        <v>14</v>
      </c>
      <c r="F13" s="10">
        <v>2</v>
      </c>
      <c r="G13" s="18"/>
      <c r="H13" s="20">
        <v>0.21</v>
      </c>
      <c r="I13" s="18">
        <f>G13*F13</f>
        <v>0</v>
      </c>
      <c r="J13" s="34">
        <f>I13*1.21</f>
        <v>0</v>
      </c>
      <c r="K13" s="29">
        <v>57730</v>
      </c>
      <c r="L13" s="29">
        <v>69853.299999999988</v>
      </c>
      <c r="N13" s="29">
        <v>4</v>
      </c>
    </row>
    <row r="14" spans="1:22" ht="114.75" customHeight="1">
      <c r="A14" s="21" t="s">
        <v>14</v>
      </c>
      <c r="B14" s="22"/>
      <c r="C14" s="9"/>
      <c r="D14" s="9" t="s">
        <v>36</v>
      </c>
      <c r="E14" s="9" t="s">
        <v>43</v>
      </c>
      <c r="F14" s="10"/>
      <c r="G14" s="18"/>
      <c r="H14" s="20" t="s">
        <v>14</v>
      </c>
      <c r="I14" s="18" t="s">
        <v>14</v>
      </c>
      <c r="J14" s="34" t="s">
        <v>14</v>
      </c>
      <c r="M14" s="29">
        <v>4</v>
      </c>
      <c r="O14" s="29">
        <v>2</v>
      </c>
      <c r="P14" s="29">
        <v>15610</v>
      </c>
      <c r="Q14" s="29" t="s">
        <v>15</v>
      </c>
      <c r="R14" s="29">
        <v>31220</v>
      </c>
      <c r="S14" s="29">
        <v>37776.199999999997</v>
      </c>
    </row>
    <row r="15" spans="1:22">
      <c r="A15" s="21" t="s">
        <v>22</v>
      </c>
      <c r="B15" s="22" t="s">
        <v>23</v>
      </c>
      <c r="C15" s="9"/>
      <c r="D15" s="9"/>
      <c r="E15" s="9" t="s">
        <v>14</v>
      </c>
      <c r="F15" s="10">
        <v>20</v>
      </c>
      <c r="G15" s="18"/>
      <c r="H15" s="20">
        <v>0.21</v>
      </c>
      <c r="I15" s="18">
        <f>G15*F15</f>
        <v>0</v>
      </c>
      <c r="J15" s="34">
        <f>I15*1.21</f>
        <v>0</v>
      </c>
      <c r="K15" s="29">
        <v>36000</v>
      </c>
      <c r="L15" s="29">
        <v>43560</v>
      </c>
      <c r="N15" s="29">
        <v>5</v>
      </c>
    </row>
    <row r="16" spans="1:22" ht="25.5">
      <c r="A16" s="21" t="s">
        <v>14</v>
      </c>
      <c r="B16" s="22"/>
      <c r="C16" s="9" t="s">
        <v>14</v>
      </c>
      <c r="D16" s="9" t="s">
        <v>39</v>
      </c>
      <c r="E16" s="9" t="s">
        <v>41</v>
      </c>
      <c r="F16" s="10"/>
      <c r="G16" s="18"/>
      <c r="H16" s="20" t="s">
        <v>14</v>
      </c>
      <c r="I16" s="18" t="s">
        <v>14</v>
      </c>
      <c r="J16" s="34" t="s">
        <v>14</v>
      </c>
      <c r="M16" s="29">
        <v>5</v>
      </c>
      <c r="O16" s="29">
        <v>20</v>
      </c>
      <c r="P16" s="29">
        <v>1800</v>
      </c>
      <c r="Q16" s="29" t="s">
        <v>15</v>
      </c>
      <c r="R16" s="29">
        <v>36000</v>
      </c>
      <c r="S16" s="29">
        <v>43560</v>
      </c>
    </row>
    <row r="17" spans="1:19">
      <c r="A17" s="21" t="s">
        <v>24</v>
      </c>
      <c r="B17" s="22" t="s">
        <v>25</v>
      </c>
      <c r="C17" s="9"/>
      <c r="D17" s="9"/>
      <c r="E17" s="9" t="s">
        <v>14</v>
      </c>
      <c r="F17" s="10">
        <v>1</v>
      </c>
      <c r="G17" s="18"/>
      <c r="H17" s="20">
        <v>0.21</v>
      </c>
      <c r="I17" s="18">
        <f>G17*F17</f>
        <v>0</v>
      </c>
      <c r="J17" s="34">
        <f>I17*1.21</f>
        <v>0</v>
      </c>
      <c r="K17" s="29">
        <v>105770</v>
      </c>
      <c r="L17" s="29">
        <v>127981.69999999997</v>
      </c>
      <c r="N17" s="29">
        <v>6</v>
      </c>
    </row>
    <row r="18" spans="1:19" ht="202.5" customHeight="1">
      <c r="A18" s="21" t="s">
        <v>14</v>
      </c>
      <c r="B18" s="22"/>
      <c r="C18" s="9" t="s">
        <v>14</v>
      </c>
      <c r="D18" s="9" t="s">
        <v>26</v>
      </c>
      <c r="E18" s="9" t="s">
        <v>55</v>
      </c>
      <c r="F18" s="10"/>
      <c r="G18" s="18"/>
      <c r="H18" s="20" t="s">
        <v>14</v>
      </c>
      <c r="I18" s="18" t="s">
        <v>14</v>
      </c>
      <c r="J18" s="34" t="s">
        <v>14</v>
      </c>
      <c r="M18" s="29">
        <v>6</v>
      </c>
      <c r="O18" s="29">
        <v>1</v>
      </c>
      <c r="P18" s="29">
        <v>73750</v>
      </c>
      <c r="Q18" s="29" t="s">
        <v>15</v>
      </c>
      <c r="R18" s="29">
        <v>73750</v>
      </c>
      <c r="S18" s="29">
        <v>89237.5</v>
      </c>
    </row>
    <row r="19" spans="1:19">
      <c r="A19" s="21" t="s">
        <v>27</v>
      </c>
      <c r="B19" s="22" t="s">
        <v>28</v>
      </c>
      <c r="C19" s="9"/>
      <c r="D19" s="9"/>
      <c r="E19" s="9" t="s">
        <v>14</v>
      </c>
      <c r="F19" s="10">
        <v>1</v>
      </c>
      <c r="G19" s="18"/>
      <c r="H19" s="20">
        <v>0.21</v>
      </c>
      <c r="I19" s="18">
        <f>G19*F19</f>
        <v>0</v>
      </c>
      <c r="J19" s="34">
        <f>I19*1.21</f>
        <v>0</v>
      </c>
      <c r="K19" s="29">
        <v>4860</v>
      </c>
      <c r="L19" s="29">
        <v>5880.5999999999995</v>
      </c>
      <c r="N19" s="29">
        <v>7</v>
      </c>
    </row>
    <row r="20" spans="1:19" ht="48" customHeight="1">
      <c r="A20" s="21" t="s">
        <v>14</v>
      </c>
      <c r="B20" s="22"/>
      <c r="C20" s="9" t="s">
        <v>14</v>
      </c>
      <c r="D20" s="9" t="s">
        <v>38</v>
      </c>
      <c r="E20" s="9" t="s">
        <v>44</v>
      </c>
      <c r="F20" s="10"/>
      <c r="G20" s="18"/>
      <c r="H20" s="20" t="s">
        <v>14</v>
      </c>
      <c r="I20" s="18" t="s">
        <v>14</v>
      </c>
      <c r="J20" s="34" t="s">
        <v>14</v>
      </c>
      <c r="M20" s="29">
        <v>7</v>
      </c>
      <c r="O20" s="29">
        <v>1</v>
      </c>
      <c r="P20" s="29">
        <v>4860</v>
      </c>
      <c r="Q20" s="29" t="s">
        <v>15</v>
      </c>
      <c r="R20" s="29">
        <v>4860</v>
      </c>
      <c r="S20" s="29">
        <v>5880.5999999999995</v>
      </c>
    </row>
    <row r="21" spans="1:19">
      <c r="A21" s="21" t="s">
        <v>29</v>
      </c>
      <c r="B21" s="22" t="s">
        <v>30</v>
      </c>
      <c r="C21" s="9"/>
      <c r="D21" s="9"/>
      <c r="E21" s="9" t="s">
        <v>14</v>
      </c>
      <c r="F21" s="10">
        <v>1</v>
      </c>
      <c r="G21" s="18"/>
      <c r="H21" s="20">
        <v>0.21</v>
      </c>
      <c r="I21" s="18">
        <f>G21*F21</f>
        <v>0</v>
      </c>
      <c r="J21" s="34">
        <f>I21*1.21</f>
        <v>0</v>
      </c>
      <c r="K21" s="29">
        <v>1810</v>
      </c>
      <c r="L21" s="29">
        <v>2190.1</v>
      </c>
      <c r="N21" s="29">
        <v>8</v>
      </c>
    </row>
    <row r="22" spans="1:19" ht="45" customHeight="1">
      <c r="A22" s="21" t="s">
        <v>14</v>
      </c>
      <c r="B22" s="22"/>
      <c r="C22" s="9" t="s">
        <v>14</v>
      </c>
      <c r="D22" s="9" t="s">
        <v>39</v>
      </c>
      <c r="E22" s="9" t="s">
        <v>42</v>
      </c>
      <c r="F22" s="10"/>
      <c r="G22" s="18"/>
      <c r="H22" s="20" t="s">
        <v>14</v>
      </c>
      <c r="I22" s="18" t="s">
        <v>14</v>
      </c>
      <c r="J22" s="34" t="s">
        <v>14</v>
      </c>
      <c r="M22" s="29">
        <v>8</v>
      </c>
      <c r="O22" s="29">
        <v>1</v>
      </c>
      <c r="P22" s="29">
        <v>1810</v>
      </c>
      <c r="Q22" s="29" t="s">
        <v>15</v>
      </c>
      <c r="R22" s="29">
        <v>1810</v>
      </c>
      <c r="S22" s="29">
        <v>2190.1</v>
      </c>
    </row>
    <row r="23" spans="1:19">
      <c r="A23" s="21" t="s">
        <v>31</v>
      </c>
      <c r="B23" s="22" t="s">
        <v>32</v>
      </c>
      <c r="C23" s="9"/>
      <c r="D23" s="9"/>
      <c r="E23" s="9" t="s">
        <v>14</v>
      </c>
      <c r="F23" s="10">
        <v>1</v>
      </c>
      <c r="G23" s="18"/>
      <c r="H23" s="20">
        <v>0.21</v>
      </c>
      <c r="I23" s="18">
        <f>G23*F23</f>
        <v>0</v>
      </c>
      <c r="J23" s="34">
        <f>I23*1.21</f>
        <v>0</v>
      </c>
      <c r="K23" s="29">
        <v>39640</v>
      </c>
      <c r="L23" s="29">
        <v>47964.4</v>
      </c>
      <c r="N23" s="29">
        <v>9</v>
      </c>
    </row>
    <row r="24" spans="1:19">
      <c r="A24" s="21" t="s">
        <v>14</v>
      </c>
      <c r="B24" s="22"/>
      <c r="C24" s="9" t="s">
        <v>14</v>
      </c>
      <c r="D24" s="9" t="s">
        <v>32</v>
      </c>
      <c r="E24" s="9"/>
      <c r="F24" s="10"/>
      <c r="G24" s="18"/>
      <c r="H24" s="20" t="s">
        <v>14</v>
      </c>
      <c r="I24" s="18" t="s">
        <v>14</v>
      </c>
      <c r="J24" s="34" t="s">
        <v>14</v>
      </c>
      <c r="M24" s="29">
        <v>9</v>
      </c>
      <c r="O24" s="29">
        <v>1</v>
      </c>
      <c r="P24" s="29">
        <v>2500</v>
      </c>
      <c r="Q24" s="29" t="s">
        <v>15</v>
      </c>
      <c r="R24" s="29">
        <v>2500</v>
      </c>
      <c r="S24" s="29">
        <v>3025</v>
      </c>
    </row>
    <row r="25" spans="1:19">
      <c r="A25" s="21" t="s">
        <v>33</v>
      </c>
      <c r="B25" s="22" t="s">
        <v>34</v>
      </c>
      <c r="C25" s="9"/>
      <c r="D25" s="9"/>
      <c r="E25" s="9" t="s">
        <v>14</v>
      </c>
      <c r="F25" s="10">
        <v>1</v>
      </c>
      <c r="G25" s="18"/>
      <c r="H25" s="20">
        <v>0.21</v>
      </c>
      <c r="I25" s="18">
        <f>G25*F25</f>
        <v>0</v>
      </c>
      <c r="J25" s="34">
        <f>I25*1.21</f>
        <v>0</v>
      </c>
      <c r="K25" s="29">
        <v>6690</v>
      </c>
      <c r="L25" s="29">
        <v>8094.9</v>
      </c>
      <c r="N25" s="29">
        <v>10</v>
      </c>
    </row>
    <row r="26" spans="1:19" ht="96.75" customHeight="1">
      <c r="A26" s="21" t="s">
        <v>14</v>
      </c>
      <c r="B26" s="22"/>
      <c r="C26" s="9" t="s">
        <v>14</v>
      </c>
      <c r="D26" s="9" t="s">
        <v>40</v>
      </c>
      <c r="E26" s="9" t="s">
        <v>52</v>
      </c>
      <c r="F26" s="10"/>
      <c r="G26" s="18"/>
      <c r="H26" s="20" t="s">
        <v>14</v>
      </c>
      <c r="I26" s="18" t="s">
        <v>14</v>
      </c>
      <c r="J26" s="34" t="s">
        <v>14</v>
      </c>
      <c r="M26" s="29">
        <v>10</v>
      </c>
      <c r="O26" s="29">
        <v>1</v>
      </c>
      <c r="P26" s="29">
        <v>6690</v>
      </c>
      <c r="Q26" s="29" t="s">
        <v>15</v>
      </c>
      <c r="R26" s="29">
        <v>6690</v>
      </c>
      <c r="S26" s="29">
        <v>8094.9</v>
      </c>
    </row>
    <row r="27" spans="1:19">
      <c r="A27" s="21" t="s">
        <v>35</v>
      </c>
      <c r="B27" s="22" t="s">
        <v>45</v>
      </c>
      <c r="C27" s="9"/>
      <c r="D27" s="9"/>
      <c r="E27" s="9" t="s">
        <v>14</v>
      </c>
      <c r="F27" s="10">
        <v>1</v>
      </c>
      <c r="G27" s="18"/>
      <c r="H27" s="20">
        <v>0.21</v>
      </c>
      <c r="I27" s="18">
        <f>G27*F27</f>
        <v>0</v>
      </c>
      <c r="J27" s="34">
        <f>I27*1.21</f>
        <v>0</v>
      </c>
      <c r="K27" s="29">
        <v>13270</v>
      </c>
      <c r="L27" s="29">
        <v>16056.699999999999</v>
      </c>
      <c r="N27" s="29">
        <v>11</v>
      </c>
    </row>
    <row r="28" spans="1:19" ht="63.75">
      <c r="A28" s="21" t="s">
        <v>14</v>
      </c>
      <c r="B28" s="22"/>
      <c r="C28" s="9" t="s">
        <v>14</v>
      </c>
      <c r="D28" s="9" t="s">
        <v>46</v>
      </c>
      <c r="E28" s="9" t="s">
        <v>58</v>
      </c>
      <c r="F28" s="10"/>
      <c r="G28" s="18"/>
      <c r="H28" s="20" t="s">
        <v>14</v>
      </c>
      <c r="I28" s="18" t="s">
        <v>14</v>
      </c>
      <c r="J28" s="34" t="s">
        <v>14</v>
      </c>
      <c r="M28" s="29">
        <v>11</v>
      </c>
      <c r="O28" s="29">
        <v>1</v>
      </c>
      <c r="P28" s="29">
        <v>13270</v>
      </c>
      <c r="Q28" s="29" t="s">
        <v>15</v>
      </c>
      <c r="R28" s="29">
        <v>13270</v>
      </c>
      <c r="S28" s="29">
        <v>16056.699999999999</v>
      </c>
    </row>
    <row r="30" spans="1:19" ht="153">
      <c r="A30" s="35" t="s">
        <v>50</v>
      </c>
      <c r="B30" s="36"/>
      <c r="C30" s="36"/>
      <c r="D30" s="37"/>
      <c r="E30" s="38" t="s">
        <v>51</v>
      </c>
    </row>
    <row r="31" spans="1:19" ht="21" thickBot="1"/>
    <row r="32" spans="1:19" ht="252.75" customHeight="1" thickBot="1">
      <c r="B32" s="39" t="s">
        <v>59</v>
      </c>
      <c r="C32" s="40"/>
      <c r="D32" s="41" t="s">
        <v>54</v>
      </c>
      <c r="E32" s="42"/>
    </row>
    <row r="33" spans="2:5" ht="21" thickBot="1"/>
    <row r="34" spans="2:5" ht="65.25" customHeight="1" thickBot="1">
      <c r="B34" s="39" t="s">
        <v>53</v>
      </c>
      <c r="C34" s="40"/>
      <c r="D34" s="41" t="s">
        <v>56</v>
      </c>
      <c r="E34" s="42"/>
    </row>
    <row r="35" spans="2:5" ht="21" thickBot="1"/>
    <row r="36" spans="2:5" ht="51" customHeight="1" thickBot="1">
      <c r="B36" s="39" t="s">
        <v>53</v>
      </c>
      <c r="C36" s="40"/>
      <c r="D36" s="43" t="s">
        <v>57</v>
      </c>
      <c r="E36" s="44"/>
    </row>
  </sheetData>
  <mergeCells count="9">
    <mergeCell ref="B34:C34"/>
    <mergeCell ref="D34:E34"/>
    <mergeCell ref="B36:C36"/>
    <mergeCell ref="D36:E36"/>
    <mergeCell ref="I2:J2"/>
    <mergeCell ref="I3:J3"/>
    <mergeCell ref="I4:J4"/>
    <mergeCell ref="B32:C32"/>
    <mergeCell ref="D32:E32"/>
  </mergeCells>
  <conditionalFormatting sqref="A7:J28">
    <cfRule type="expression" dxfId="11" priority="63">
      <formula>$M7=0</formula>
    </cfRule>
    <cfRule type="cellIs" dxfId="10" priority="64"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28">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4E5AB6-47A9-43AC-BA3B-8B0E585CAAA8}"/>
</file>

<file path=customXml/itemProps2.xml><?xml version="1.0" encoding="utf-8"?>
<ds:datastoreItem xmlns:ds="http://schemas.openxmlformats.org/officeDocument/2006/customXml" ds:itemID="{D99E264B-91FB-46B3-BBD2-39B6D829842B}"/>
</file>

<file path=customXml/itemProps3.xml><?xml version="1.0" encoding="utf-8"?>
<ds:datastoreItem xmlns:ds="http://schemas.openxmlformats.org/officeDocument/2006/customXml" ds:itemID="{E53E3664-D976-4000-A033-C7963A7094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2019-03-05T12:11:36Z</cp:lastPrinted>
  <dcterms:created xsi:type="dcterms:W3CDTF">2016-11-14T13:56:29Z</dcterms:created>
  <dcterms:modified xsi:type="dcterms:W3CDTF">2019-03-11T11:27:47Z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