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29040" windowHeight="15840" tabRatio="150"/>
  </bookViews>
  <sheets>
    <sheet name="KALKULACE" sheetId="2" r:id="rId1"/>
  </sheets>
  <definedNames>
    <definedName name="_xlnm.Print_Area" localSheetId="0">KALKULACE!$A:$J</definedName>
  </definedNames>
  <calcPr calcId="125725"/>
</workbook>
</file>

<file path=xl/calcChain.xml><?xml version="1.0" encoding="utf-8"?>
<calcChain xmlns="http://schemas.openxmlformats.org/spreadsheetml/2006/main">
  <c r="I19" i="2"/>
  <c r="J19" s="1"/>
  <c r="I17"/>
  <c r="J17" s="1"/>
  <c r="I37"/>
  <c r="J37" s="1"/>
  <c r="I35"/>
  <c r="J35" s="1"/>
  <c r="I33"/>
  <c r="J33" s="1"/>
  <c r="I31"/>
  <c r="J31" s="1"/>
  <c r="I29"/>
  <c r="J29" s="1"/>
  <c r="I27"/>
  <c r="J27" s="1"/>
  <c r="I25"/>
  <c r="J25" s="1"/>
  <c r="I23"/>
  <c r="J23" s="1"/>
  <c r="I21"/>
  <c r="J21" s="1"/>
  <c r="I15"/>
  <c r="J15" s="1"/>
  <c r="I13"/>
  <c r="J13" s="1"/>
  <c r="I11"/>
  <c r="J11" s="1"/>
  <c r="I9"/>
  <c r="J9" s="1"/>
  <c r="I7"/>
  <c r="J7" s="1"/>
  <c r="I4" l="1"/>
  <c r="I2"/>
  <c r="I3" l="1"/>
</calcChain>
</file>

<file path=xl/sharedStrings.xml><?xml version="1.0" encoding="utf-8"?>
<sst xmlns="http://schemas.openxmlformats.org/spreadsheetml/2006/main" count="193" uniqueCount="75">
  <si>
    <t>Celkem bez DPH</t>
  </si>
  <si>
    <t>DPH 21%</t>
  </si>
  <si>
    <t>ks</t>
  </si>
  <si>
    <t>DPH</t>
  </si>
  <si>
    <t>NÁZEV</t>
  </si>
  <si>
    <t>popis</t>
  </si>
  <si>
    <t>cena bez DPH</t>
  </si>
  <si>
    <t>cena celkem s DPH</t>
  </si>
  <si>
    <t>cena celkem bez DPH</t>
  </si>
  <si>
    <t>Celkem s DPH</t>
  </si>
  <si>
    <t>cena celkem
 s DPH</t>
  </si>
  <si>
    <t>1)</t>
  </si>
  <si>
    <t>Stůl pro učitele na pokusy</t>
  </si>
  <si>
    <t/>
  </si>
  <si>
    <t>21%</t>
  </si>
  <si>
    <t>2)</t>
  </si>
  <si>
    <t>Katedra</t>
  </si>
  <si>
    <t>3)</t>
  </si>
  <si>
    <t>Židle pro učitele</t>
  </si>
  <si>
    <t>4)</t>
  </si>
  <si>
    <t>Laboratorní stoly A</t>
  </si>
  <si>
    <t>5)</t>
  </si>
  <si>
    <t>Laboratorní stůl B</t>
  </si>
  <si>
    <t>6)</t>
  </si>
  <si>
    <t>Židle pro žáky</t>
  </si>
  <si>
    <t>7)</t>
  </si>
  <si>
    <t>Digestoř</t>
  </si>
  <si>
    <t>8)</t>
  </si>
  <si>
    <t>Mycí skříňka A</t>
  </si>
  <si>
    <t>9)</t>
  </si>
  <si>
    <t>11)</t>
  </si>
  <si>
    <t>Skříň A</t>
  </si>
  <si>
    <t>12)</t>
  </si>
  <si>
    <t>Skříň B</t>
  </si>
  <si>
    <t>13)</t>
  </si>
  <si>
    <t>Skříň C</t>
  </si>
  <si>
    <t>14)</t>
  </si>
  <si>
    <t>Skříňka</t>
  </si>
  <si>
    <t>15)</t>
  </si>
  <si>
    <t>Dopravní a ostatní náklady</t>
  </si>
  <si>
    <t>16)</t>
  </si>
  <si>
    <t>Učitelská židle</t>
  </si>
  <si>
    <t>Žákovský laboratorní stůl</t>
  </si>
  <si>
    <t>Mycí skříňka</t>
  </si>
  <si>
    <t>Rozměry š80xh40xv90cm. Korpus z laminované dřevotřísky tl.18mm olepený hranou ABS 0,5mm technologií PUR, uzamykatelná plná dvířka ohraněná hranou ABS 2,0mm technologií PUR. Záda bílý sololak, dvě přestavitelné police, vrtáno po celé výšce. Montáž na místě</t>
  </si>
  <si>
    <t>Skříň na kostru vysoká, skleněná dvířka v rámečku. Rozměry š60xh60xv200cm. Korpus z laminované dřevotřísky tl. 18mm olepený hranou ABS 0,5mm technologií PUR, uzamykatelná dvířka skleněná v rámečku z laminované dřevotřísky tl. 18mm ohraněná hranou ABS 2,0mm, technologií PUR. Záda bílý sololak. Montáž na místě</t>
  </si>
  <si>
    <t>Skříň na kostru</t>
  </si>
  <si>
    <t>Skříň vysoká na torzo těla, skleněná dvířka v rámečku v horní části, v dolní části plná dvířka. Rozměry š60xh60xv200cm. Korpus z laminované dřevotřísky tl. 18mm olepený hranou ABS 0,5mm, uzamykatelná horní dvířka skleněná v rámečku z laminované dřevotřísky tl. 18mm, dolní plná dvířka z laminované dřevotřísky tl. 18mm ohraněné hranou ABS 2,0mm technologií PUR. Záda bílý sololak. Montáž na místě</t>
  </si>
  <si>
    <t>Stůl na pokusy učitele</t>
  </si>
  <si>
    <t>Tabule</t>
  </si>
  <si>
    <t>Pracovní židle s  E-asynchronní mechanikou - nezávislé nastavení úhlu sedáku zajištění opěráku v kterékoli poloze v rozmezí 20°nezávislé naklápění  sedáku a opěráku, nylonový kříž, plynový píst k nastavení výšky sedáku, nosnost 110kg, bez područek, rozměry židle celková výška 99-109cm, šířka 46cm, hloubka sedáku 41cm, výška sedáku 44-56cm</t>
  </si>
  <si>
    <t>Skříň vysoká v horní části skleněná dvířka v rámečku, ve spodní části plná dvířka. Rozměry š80xh60xv200cm. Korpus z laminované dřevotřísky tl.18mm olepený hranou ABS 0,5mm technologií PUR, uzamykatelná horní dvířka skleněná v rámečku a dolní plná uzamykatelná dvířka ohraněná hranou ABS 2,0mm technologií PUR. Záda bílý sololak, s šesti policemi, pět stavitelných, vrtáno průběžně. Sokl 10 cm se stavitelnými nožičkami. Montáž na místě</t>
  </si>
  <si>
    <t>403 Učebna chemie - Vnitřní vybavení pro IROP</t>
  </si>
  <si>
    <t>Demonstrační učitelské pracoviště, média pod pracovní deskou, konglomerovaný kámen, s rozměry š170xh70xv90cm z jackelové konstrukce 40x20mm s komaxitovou úpravou. Bok stolu a krytování rozvodů médií z laminované dřevotřísky tl. 18mm s olepenými hranami ABS 0,5mm technologií PUR. Desky vloženy do uzavření kovové konstrukce, chráněny ze všech čtyř stran. Pracovní deska s uzamykatelným výklopem pro média konglomerovaný kámen tl. 20mm.        Médiový prostor do učitelského stolu se zásuvnou uzamykatelnou klapačkou - Korpus z laminované dřevotřísky tl. 18mm, ložiskový výsuv pro zásuvnou část pracovní desky, uzamykatelnou, ohraněno hranou ABS 2,0mm technologií PUR.        Elektropanel kovový pro učitele 2x230V - Elektropanel obsahuje 2 zásuvky 230V s klapkou.             1x Mycí učitelské pracoviště pro spodní umístění dřezu a pákové baterie, konglomerovaný kámen - Demonstrační mycí stůl s rozměry š50xh70xv90cm z jackelové konstrukce 40x20mms komaxitovou úpravou. Krytování rozvodů médií z laminované dřevotřísky tl. 18mm s olepenými hranami ABS 0,5mm technologií PUR s uzamykatelnými dvířky. Desky vloženy do uzavřené kovové konstrukce, chráněny ze všech čtyř stran. Pracovní deska s přípravou pro spodní osazení dřezu, baterii a ramínko konglomerovaný kámen tl. 20mm.     Baterie páková stojánková.     Výtokové ramínko s nátrubkem - Ramínko s neotočným ramenem z nerez oceli opatřené komaxitem, s jedním kohoutem a nátrubkem průměr 8mm na studenou vodu, vhodný k nasazení hadičky a vývěvy.  V ceně je zahrnuta montáž.        Dřez kameninový bílý 45x45cm - Položka obsahuje chemicky odolný kameninový dřez 45x45cm s vyspádovaným dnem.   1x Skříňka v demonstačním pracovišti na P-B bombu uzamykatelná - Skříňka namontovaná v učitelském demonstračním pracovišti určená pro umístění propan-butanovou láhev 10l. Krytování z laminované dřevotřísky tl. 18mm olepené 0,5mm ABS hranou technologií PUR; vnitřní prostor je vyplechován a skříňka je osazena větracími mřížkami. Dvířka z laminované dřevotřísky tl. 18mm olepené 2mm ABS hranou technologií PUR jsou uzamykatelná.      Plynový kohout - Plynový jednokohout z chromu, obsahuje jednu pozici na napojení kahanu. V ceně je zahrnuta montáž.    Plynový kahan pro P-B malý 1300W, s hadičkou - Malý plynový kahan určený pro P-B s hadičkou. Položka obsahuje práci spojenou s napojením kahanu v pracovišti a seřízením. Délka hadice je 1,15m.       P-B bomba 10l s příslušenstvím pro učitelské pracoviště.         2x Skříňka do učitelského stolu se zásuvkou a dvířky - Korpus z laminované dřevotřísky tl. 18mm olepený 0,5mm ABS hranou technologií PUR, s uzamykatelnou zásuvkou na plnovýsuvech a prostorem na pomůcky s uzamykatelnými dvířky. Dvířka a čelo zásuvky olepené 2mm ABS hranou technologií PUR.    Revize plynu, Revize elektroinstalace. Instalace rozvodů medií, montáž na místě.</t>
  </si>
  <si>
    <t>Skříňka na pomůcky</t>
  </si>
  <si>
    <t>10)</t>
  </si>
  <si>
    <t>Žákovský přírodovědný stůl s rozměry š130xh60xv76cm z jackelové konstrukce 40x20mm, s komaxitovou úpravou. Krytování rozvodů médií z laminované dřevotřísky tl. 18mm,  s olepenými 0,5mm hranami ABS technologií PUR, zadní deska 1/2 vložená do uzavřené kovové konstrukce, deska chráněná ze všeh čtyř stran. Pracovní deska s uzamykatelným výklopem s prostorem s  kovovým elektropanelem se dvěma zásuvkami 230V, pracovní deska kompakt rezistant tl. 12mm, hrany ve tvaru bombátka. Instalace rozvodů medií, montáž na místě.</t>
  </si>
  <si>
    <t xml:space="preserve">Skříňka s rozměry š50xh56xv71cm, korpus z laminované dřevotřísky tl. 18mm, olepené 0,5mm ABS hranou technologií PUR. Jedna police přestavitelná, vrtáno průběžně po celé výšce skříňky. Dvířka olepené 2mm ABS hranou technologií PUR, uzamykatelná. </t>
  </si>
  <si>
    <t>Kovová konstrukce z odlehčeného plochooválného profilu 38x20 mm, lakovaná práškovými barvami (komaxit), nohy stolu jsou ukončeny plastovými koncovkami s filcovými podložkami, které tlumí hluk a nepoškozují podlahu. Sedák a opěrka jsou vyrobené ze 7-vrstvé celobukové tvarované překližky, povrchově upravené kvalitními polyuretanovými laky. Sedáky a opěrky jsou přinýtované ke konstrukci ocelovými nýty průměru 5 mm. Židle jsou stohovatelné.</t>
  </si>
  <si>
    <t>Dřezová skříňka o rozměrech š60xh60xv90cm s osazením dřezem 45x45cm z kameniny ze spodu pracovní desky, páková baterie pákový vysoké ramínko. Boky z laminované dřevotřísky tl. 18mm s olepenými 0,5mm ABS hranami technologií PUR, police a dno z laminované dřevotřísky tl. 18mm olepené 0,5mm ABS hranou. Dvířka z laminované dřevotřísky tl. 18mm olepené 2mm ABS hranou technologií PUR. Pracovní deska kompakt rezistant tl. 12mm s  hranou ve tvaru bombátka. Instalace rozvodů medií, montáž na místě.</t>
  </si>
  <si>
    <t xml:space="preserve">Učitelský stůl pro psaní s rozměry š100xh70xv76cm. Jackelová konstrukce 40x20mm s komaxitovou úpravou. Zadní deska a krytování z laminované dřevotřísky tl. 18mm s olepenými 0,5mm ABS hranami technologií PUR, vložená do uzavřené kovové konstrukce, chráněno ze všech čtyř stran. Pracovní deska kompakt rezistant tl. 12mm, hrana ve tvaru bombátka. Výsuv pro klávesnici a myš. Rozměr výsuvu je šíře 70cm, hloubka 35cm, z laminované dřevotřísky tl. 18mm ohraněný hranou ABS 0,5mm technologií PUR, čelní hrana hranou ABS 2,0mm technologií PUR. Sokl pro počítač - tower, z laminované dřevotřísky, ohraněný hranou ABS 0,5mm. Zásuvka 230V s přepěťovou ochranou, tři zásuvka 230V, zásuvka RJ45. Multimediální stůl o rozměrech š70xh70xv76m se skládací pracovní deskou z kompaktu rezistant s prostorem pro vizualizer. Spodní část stolu s uzamykatelnými dvířky pro audio/video techniku. Konstrukce jackel 40x20mm, s komaxitovou úpravou. Krytování z laminované dřevotřísky tl. 18mm s olepenými 0,5mm hranami ABS technologií PUR, krycí desky a dvířka chráněny ze všech čtyř stran kovem. </t>
  </si>
  <si>
    <t>Parametry kompaktních pracovních desek:</t>
  </si>
  <si>
    <t>Všechny pracovní desky B36 pracovních a odkládacích ploch vyrobeny z kompaktních desek tl. 12mm s hranou ve tvaru bombátka, s oboustranným dekorem, s odolností dle SEFA 3-2010 odst. 2.1. (EXPOZICE 24h) kyselina fluorovodíková 48% - stupeň 1 vynikající, kyselina dusičná 70% - stupeň 0 bez účinku, kyselina octová 99% - stupeň 0 bez účinku, kyselina chromová 60% - stupeň 0 bez účinku, kyselina mravenčí  90% - stupeň 0 bez účinku, kyselina chlorovodíková 37%  - stupeň 0 bez účinku, kyselina dusičná 30%  - stupeň 0 bez účinku, kyselina fosforečná 85% - stupeň 0 bez účinku, kyselina sírová 33% - stupeň 0 bez účinku, roztok kyseliny sírové 33% a kyseliny dusičné 70% (1:1)  - stupeň 2 dobré, odolnost proti opotřebování povrchu 450U dle EN 438-2, bod 10, modul pružnosti E, EN ISO 178: 10000 Mpa.</t>
  </si>
  <si>
    <t xml:space="preserve"> </t>
  </si>
  <si>
    <t>Skříňka do mycí sestavy</t>
  </si>
  <si>
    <t xml:space="preserve">Skříňka o rozměrech š60xh60xv90cm. Boky z laminované dřevotřísky tl. 18mm s olepenými 0,5mm ABS hranami technologií PUR, police a dno z laminované dřevotřísky tl. 18mm olepené 0,5mm ABS hranou. Dvířka z laminované dřevotřísky tl. 18mm olepené 2mm ABS hranou technologií PUR. Pracovní deska kompakt rezistant tl. 12mm s  hranou ve tvaru bombátka. </t>
  </si>
  <si>
    <t>Požadavky na realizaci:</t>
  </si>
  <si>
    <t xml:space="preserve">Tabule  </t>
  </si>
  <si>
    <t>Tabule TRIPTYCH K 200/120, Stojan zvedací, střed a křídla bílá keramika
- Širokoúhlá třídílná magnetická tabule s dvouvrstvým keramickýmTabulová deska certifikovaná zkušebním ústavem. Povrch tabule tvoří certifikovaná dvouvrstvá keramika e3 vypalovaná nad 800°C. Keramický povrch vhodný pro nejvyšší zatížení, který je vysoce odolný proti mechanickému poškození. Tloušťka tabule je minimálně 22 mm, sendvičová konstrukce tabulových desek odolná proti kroucení. Rám tabule je z hliníku v bílé barvě, včetně bílých plastových hloubkově probarvených rohů. Hliníková odkládací polička s povrchovou úpravou stříbrný elox v šířce středního dílu tabule, polička má minimální hloubku 100 mm, je vhodná pro odkládání psacích potřeb a stěrek a zároveň slouží jako madlo k vertikálnímu posuvu tabule. 
Záruka na tabuli 2 roky, záruka na povrch tabule 25 let.
Zvedací systém
Hliníkový zvedací systém – stojan odolný proti korozi, barevné provedení stříbrný elox, šedé krytování. Kotvení do stěny, tichý chod, snadná manipulace. Variabilní závaží umožňující dovážení uživatelem při změně projektoru bez zásahu servisní firmy, bezúdržbové komponenty odolné dlouhodobé zátěži – kuličková ložiska, ocelové kladky. Vysoký komfort, tichý a hladký posuv tabule po celou dobu životnosti výrobku. Šířka x výška stojanu max. 1000x1700 mm. Více než půlmetrový rozsah vertikálního pohybu tabule. Pojistka proti vytržení ze stěny. Možnost rozšíření o integrované hliníkové univerzální rameno projektoru pro montáž na zvedací systém. 
Tabule musí umožňovat snadné rozšíření o projektor s držákem pro projektor, s možností dovážení pomocí cihel.                                                                                                                                                              Bílé rámy tabule.</t>
  </si>
  <si>
    <t xml:space="preserve">Montáž všech komponent autorizovaným montážním partnerem výrobce tabule a zvedacího systému, který se prokáže platným potvrzením výrobce.
Zajištění záručního i pozáručního servisu autorizovaným partnerem výrobce tabule a zvedacího systému. 
Prodloužená záruka po registraci produktů u výrobce tabule a zvedacího systému na 5 let. 
Doložení certifikátů: 
Certifikát povrchu tabulových desek e3, 
Certifikát tabulových desek na normu ČSN EN 71, 
Certifikát od výrobce zvedacího systému na kompatibilitu ramene se zvedacím systémem. 
Certifikát autorizovaného partnera pro montáže dodávaných komponent, zejména tabule, zvedacího sytému a ramene, ne starší než jeden rok od data vydání, potvrzený výrobcem příslušné komponenty. 
Součástí nabídky budou katalogové listy vypracované uchazečem pro označené prvky v technické specifikaci. V katalogovém listu bude uvedena podrobná technická specifikace výrobku, kterým hodlá uchazeč položku plnit. Dále pak jeho fotografie, výkres nebo schematické vyobrazení a uvedení konkrétního výrobce či dodavatele dané položky a jeho případné kódové označení. Za katalogový list není možné provažovat samotné prohlášení, že daná položka bude plněna v souladu se zadávací dokumentací apod. Katalogový list bude sloužit pro ověření zadavatele, zda uchazeč ocenil v položkovém výkazu výměr výrobky v souladu s technickou specifikací, a to bez nutnosti dohledávání technických informací mino odevzdanou nabídku. Nepředložení katalogových listů v souladu s výše uvedeným bude považováno za nesplnění technické kvalifikace.
</t>
  </si>
  <si>
    <t>Zhotovitel vyhotoví prjekt rozvodů PB plynu a umístění PB bomb a následně zajistí provedení revize.</t>
  </si>
  <si>
    <t>Požadavky k tabulím</t>
  </si>
  <si>
    <t>Digestoř celokovová konstrukce, rozměry š120xh70xv245cm, konstrukce jekl min. 40x20mm s  krytováním z laminované dřevotřísky tl. 18mm olepené 0,5mm ABS hranou, s pracovní deskou z konglomerovaného kamene tl. 20mm ve výšce 90cm. Čelní plynule výsuvné bezpečnostní sklo v kovovém rámečku, prostor pro pokusy z nehořlavého materiálu, uvnitř vývod pro napojení s kahanu, kameninová vpusť 14,5x14,5cm, s armaturou z nerezu s komaxitem s nátrubkem pro hadičku uvnitř, osvětlení zabudované do horní části digestoře, ventilátor je součástí dodávky dogestoře, umístěn do odsávacího potrubí v prostoru půdy - nutno koordinovat s VZD, silové zapojení ventilátoru a jeho ovládání z digestoře.V čele digestoře kohout na ovládání plynu, kohout na ovládání vody, zásuvka 230V, vypínač na osvětlení a ovládání ventilační jednotky, ve spodní části pod pracovní deskou skříňka zabudovaná z laminované dřevotřísky tl. 18mm olepené 0,5mm ABS hranou technologií PUR, dvířka uzamykatelná. Vnitřní část vyplechovaná. Součástí digestoře kahan na plyn s výkonem 1450W napojen hadičkou. Ve spodní části digestoře propan-butanová lahev 2kg,  uzávěr ve spodní části digestoře, od uzávěru propojeno trubkami z mědi.  Instalace rozvodů medií, montáž na místě, napojení na připravenou vzduchotechniku.</t>
  </si>
  <si>
    <t>Veškeré nábytkové vybavení bude dodáno a upraveno tak, aby respektoval napojovací body připravené stavbou, místa napojení NUTNO ověřit osobně na stavbě a konzultovat se zadavatelem. Nutno respektovat veškeré rozvody elektro, PB a jednotlivých médií od napojovacích bodů připravený stavbou a nábytkové řešení, tomuto stavu upravit. Veškeré rozvody PB včetě nutných projektových prací a revizí.</t>
  </si>
  <si>
    <t xml:space="preserve">Laboratorní žákovský stůl s rozměry š180xh60xv76cm z jackelové konstrukce 40x20mm s komaxitovou úpravou. Záda stolu do 1/2 výšky, krytování rozvodů médií z laminované dřevotřísky tl. 18mm, s olepenými hranami ABS 0,5mm technologií PUR, záda vložená do uzavřené kovové konstrukce chráněná ze všech čtyř stran kovem. Pracovní deska s uzamykatelným výklopem s prostorem s  kovovým elektropanelem se dvěma zásuvkami 230V, pracovní deska kompakt rezistant tl. 12mm, hrany ve tvaru bombátka.Instalace rozvodů medií, montáž na místě, případná úprava délky krajních stolů dle konkrétního umístění. </t>
  </si>
</sst>
</file>

<file path=xl/styles.xml><?xml version="1.0" encoding="utf-8"?>
<styleSheet xmlns="http://schemas.openxmlformats.org/spreadsheetml/2006/main">
  <numFmts count="1">
    <numFmt numFmtId="164" formatCode="#,##0.00\ &quot;Kč&quot;"/>
  </numFmts>
  <fonts count="10">
    <font>
      <sz val="10"/>
      <color indexed="8"/>
      <name val="Arial"/>
      <charset val="238"/>
    </font>
    <font>
      <sz val="15"/>
      <color indexed="8"/>
      <name val="Arial"/>
      <family val="2"/>
      <charset val="238"/>
    </font>
    <font>
      <sz val="14"/>
      <color rgb="FFC00000"/>
      <name val="Arial"/>
      <family val="2"/>
      <charset val="238"/>
    </font>
    <font>
      <sz val="14"/>
      <color indexed="8"/>
      <name val="Arial"/>
      <family val="2"/>
      <charset val="238"/>
    </font>
    <font>
      <sz val="16"/>
      <color rgb="FFC00000"/>
      <name val="Arial"/>
      <family val="2"/>
      <charset val="238"/>
    </font>
    <font>
      <sz val="10"/>
      <color rgb="FFC00000"/>
      <name val="Arial"/>
      <family val="2"/>
      <charset val="238"/>
    </font>
    <font>
      <sz val="15"/>
      <color rgb="FFC00000"/>
      <name val="Arial"/>
      <family val="2"/>
      <charset val="238"/>
    </font>
    <font>
      <sz val="10"/>
      <color theme="1" tint="0.34998626667073579"/>
      <name val="Arial"/>
      <family val="2"/>
      <charset val="238"/>
    </font>
    <font>
      <sz val="12"/>
      <color rgb="FFC00000"/>
      <name val="Arial"/>
      <family val="2"/>
      <charset val="238"/>
    </font>
    <font>
      <sz val="10"/>
      <color indexed="8"/>
      <name val="Arial"/>
      <family val="2"/>
      <charset val="238"/>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theme="0" tint="-0.14993743705557422"/>
      </bottom>
      <diagonal/>
    </border>
    <border>
      <left/>
      <right/>
      <top style="thin">
        <color theme="0" tint="-0.14993743705557422"/>
      </top>
      <bottom style="thin">
        <color theme="0" tint="-0.14993743705557422"/>
      </bottom>
      <diagonal/>
    </border>
    <border>
      <left/>
      <right/>
      <top style="thin">
        <color theme="1" tint="0.34998626667073579"/>
      </top>
      <bottom/>
      <diagonal/>
    </border>
    <border>
      <left/>
      <right/>
      <top/>
      <bottom style="thin">
        <color theme="1" tint="0.34998626667073579"/>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48">
    <xf numFmtId="0" fontId="0" fillId="0" borderId="0" xfId="0"/>
    <xf numFmtId="0" fontId="1" fillId="2" borderId="0" xfId="0" applyFont="1" applyFill="1"/>
    <xf numFmtId="0" fontId="0" fillId="2" borderId="0" xfId="0" applyFill="1" applyAlignment="1">
      <alignment horizontal="left" vertical="top" wrapText="1"/>
    </xf>
    <xf numFmtId="0" fontId="0" fillId="2" borderId="0" xfId="0" applyFill="1"/>
    <xf numFmtId="0" fontId="3" fillId="2" borderId="0" xfId="0" applyFont="1" applyFill="1" applyAlignment="1">
      <alignment horizontal="left" vertical="center"/>
    </xf>
    <xf numFmtId="0" fontId="2" fillId="2" borderId="0" xfId="0" applyFont="1" applyFill="1" applyAlignment="1">
      <alignment horizontal="left" vertical="center"/>
    </xf>
    <xf numFmtId="0" fontId="4" fillId="2" borderId="0" xfId="0" applyFont="1" applyFill="1" applyAlignment="1">
      <alignment horizontal="left" vertical="center"/>
    </xf>
    <xf numFmtId="0" fontId="1" fillId="2" borderId="0" xfId="0" applyFont="1" applyFill="1" applyAlignment="1">
      <alignment horizontal="left" vertical="top" wrapText="1"/>
    </xf>
    <xf numFmtId="0" fontId="1" fillId="2" borderId="0" xfId="0" applyFont="1" applyFill="1" applyAlignment="1">
      <alignment horizontal="center" vertical="top"/>
    </xf>
    <xf numFmtId="0" fontId="0" fillId="2" borderId="2" xfId="0" applyFill="1" applyBorder="1" applyAlignment="1">
      <alignment horizontal="left" vertical="top" wrapText="1"/>
    </xf>
    <xf numFmtId="0" fontId="0" fillId="2" borderId="2" xfId="0" applyFill="1" applyBorder="1" applyAlignment="1">
      <alignment horizontal="center" vertical="top"/>
    </xf>
    <xf numFmtId="0" fontId="6" fillId="2" borderId="0" xfId="0" applyFont="1" applyFill="1" applyAlignment="1">
      <alignment horizontal="left" vertical="center"/>
    </xf>
    <xf numFmtId="0" fontId="5" fillId="2" borderId="0" xfId="0" applyFont="1" applyFill="1" applyAlignment="1">
      <alignment horizontal="left" vertical="center"/>
    </xf>
    <xf numFmtId="0" fontId="7" fillId="2" borderId="0" xfId="0" applyFont="1" applyFill="1" applyAlignment="1">
      <alignment horizontal="center" wrapText="1"/>
    </xf>
    <xf numFmtId="0" fontId="4" fillId="2" borderId="3" xfId="0" applyFont="1" applyFill="1" applyBorder="1" applyAlignment="1">
      <alignment horizontal="left" vertical="center" indent="1"/>
    </xf>
    <xf numFmtId="0" fontId="4" fillId="2" borderId="0" xfId="0" applyFont="1" applyFill="1" applyBorder="1" applyAlignment="1">
      <alignment horizontal="left" vertical="center" indent="1"/>
    </xf>
    <xf numFmtId="0" fontId="4" fillId="2" borderId="4" xfId="0" applyFont="1" applyFill="1" applyBorder="1" applyAlignment="1">
      <alignment horizontal="left" vertical="center" indent="1"/>
    </xf>
    <xf numFmtId="4" fontId="7" fillId="2" borderId="0" xfId="0" applyNumberFormat="1" applyFont="1" applyFill="1" applyAlignment="1">
      <alignment horizontal="center" wrapText="1"/>
    </xf>
    <xf numFmtId="4" fontId="0" fillId="2" borderId="2" xfId="0" applyNumberFormat="1" applyFill="1" applyBorder="1" applyAlignment="1">
      <alignment horizontal="right" vertical="top"/>
    </xf>
    <xf numFmtId="164" fontId="6" fillId="2" borderId="0" xfId="0" applyNumberFormat="1" applyFont="1" applyFill="1" applyBorder="1" applyAlignment="1">
      <alignment horizontal="right" vertical="center"/>
    </xf>
    <xf numFmtId="9" fontId="0" fillId="2" borderId="2" xfId="0" applyNumberFormat="1" applyFill="1" applyBorder="1" applyAlignment="1">
      <alignment horizontal="center" vertical="top"/>
    </xf>
    <xf numFmtId="0" fontId="4" fillId="2" borderId="1" xfId="0" applyFont="1" applyFill="1" applyBorder="1" applyAlignment="1">
      <alignment horizontal="left" vertical="top"/>
    </xf>
    <xf numFmtId="0" fontId="2" fillId="2" borderId="2" xfId="0" applyFont="1" applyFill="1" applyBorder="1" applyAlignment="1">
      <alignment horizontal="left" vertical="top"/>
    </xf>
    <xf numFmtId="0" fontId="8" fillId="2" borderId="0" xfId="0" applyFont="1" applyFill="1" applyAlignment="1">
      <alignment horizontal="center" wrapText="1"/>
    </xf>
    <xf numFmtId="0" fontId="9" fillId="2" borderId="0" xfId="0" applyFont="1" applyFill="1"/>
    <xf numFmtId="0" fontId="4" fillId="2" borderId="0" xfId="0" applyFont="1" applyFill="1" applyAlignment="1">
      <alignment horizontal="left" vertical="center" wrapText="1"/>
    </xf>
    <xf numFmtId="0" fontId="3" fillId="2" borderId="0" xfId="0" applyFont="1" applyFill="1" applyAlignment="1">
      <alignment horizontal="left" vertical="center" wrapText="1"/>
    </xf>
    <xf numFmtId="0" fontId="9" fillId="2" borderId="0" xfId="0" applyFont="1" applyFill="1" applyAlignment="1">
      <alignment wrapText="1"/>
    </xf>
    <xf numFmtId="0" fontId="1" fillId="2" borderId="0" xfId="0" applyFont="1" applyFill="1" applyAlignment="1">
      <alignment wrapText="1"/>
    </xf>
    <xf numFmtId="0" fontId="9" fillId="2" borderId="0" xfId="0" applyFont="1" applyFill="1" applyAlignment="1">
      <alignment horizontal="right"/>
    </xf>
    <xf numFmtId="0" fontId="9" fillId="2" borderId="0" xfId="0" applyFont="1" applyFill="1" applyAlignment="1">
      <alignment horizontal="right" wrapText="1"/>
    </xf>
    <xf numFmtId="0" fontId="1" fillId="2" borderId="0" xfId="0" applyFont="1" applyFill="1" applyBorder="1"/>
    <xf numFmtId="0" fontId="1" fillId="2" borderId="3" xfId="0" applyFont="1" applyFill="1" applyBorder="1"/>
    <xf numFmtId="0" fontId="1" fillId="2" borderId="4" xfId="0" applyFont="1" applyFill="1" applyBorder="1"/>
    <xf numFmtId="2" fontId="2" fillId="2" borderId="1" xfId="0" applyNumberFormat="1" applyFont="1" applyFill="1" applyBorder="1" applyAlignment="1">
      <alignment horizontal="right" vertical="top"/>
    </xf>
    <xf numFmtId="0" fontId="4" fillId="0" borderId="0" xfId="0" applyFont="1" applyFill="1" applyAlignment="1">
      <alignment horizontal="left" vertical="center"/>
    </xf>
    <xf numFmtId="0" fontId="2" fillId="0" borderId="0" xfId="0" applyFont="1" applyFill="1" applyAlignment="1">
      <alignment horizontal="left" vertical="center"/>
    </xf>
    <xf numFmtId="0" fontId="0" fillId="0" borderId="0" xfId="0" applyFill="1" applyAlignment="1">
      <alignment horizontal="left" vertical="top" wrapText="1"/>
    </xf>
    <xf numFmtId="0" fontId="9" fillId="0" borderId="0" xfId="0" applyFont="1" applyFill="1" applyAlignment="1">
      <alignment horizontal="left" vertical="top"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0" fontId="0" fillId="2" borderId="6" xfId="0" applyFill="1" applyBorder="1" applyAlignment="1">
      <alignment horizontal="left" vertical="center" wrapText="1"/>
    </xf>
    <xf numFmtId="0" fontId="0" fillId="2" borderId="7" xfId="0" applyFill="1" applyBorder="1" applyAlignment="1">
      <alignment horizontal="left" vertical="center" wrapText="1"/>
    </xf>
    <xf numFmtId="164" fontId="6" fillId="2" borderId="3" xfId="0" applyNumberFormat="1" applyFont="1" applyFill="1" applyBorder="1" applyAlignment="1">
      <alignment horizontal="right" vertical="center"/>
    </xf>
    <xf numFmtId="164" fontId="6" fillId="2" borderId="0" xfId="0" applyNumberFormat="1" applyFont="1" applyFill="1" applyBorder="1" applyAlignment="1">
      <alignment horizontal="right" vertical="center"/>
    </xf>
    <xf numFmtId="164" fontId="6" fillId="2" borderId="4" xfId="0" applyNumberFormat="1" applyFont="1" applyFill="1" applyBorder="1" applyAlignment="1">
      <alignment horizontal="right" vertical="center"/>
    </xf>
  </cellXfs>
  <cellStyles count="1">
    <cellStyle name="normální" xfId="0" builtinId="0"/>
  </cellStyles>
  <dxfs count="24">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45"/>
  <sheetViews>
    <sheetView tabSelected="1" zoomScaleNormal="100" workbookViewId="0"/>
  </sheetViews>
  <sheetFormatPr defaultRowHeight="20.25"/>
  <cols>
    <col min="1" max="1" width="5.7109375" style="6" customWidth="1"/>
    <col min="2" max="2" width="5.5703125" style="5" customWidth="1"/>
    <col min="3" max="3" width="19" style="5" customWidth="1"/>
    <col min="4" max="4" width="15.85546875" style="2" customWidth="1"/>
    <col min="5" max="5" width="90.140625" style="2" customWidth="1"/>
    <col min="7" max="7" width="10.85546875" customWidth="1"/>
    <col min="9" max="9" width="13.28515625" customWidth="1"/>
    <col min="10" max="10" width="22.7109375" style="12" customWidth="1"/>
    <col min="11" max="19" width="8.42578125" style="29" hidden="1" customWidth="1"/>
    <col min="20" max="20" width="8.42578125" style="24" customWidth="1"/>
    <col min="21" max="22" width="9.140625" style="24"/>
    <col min="23" max="16384" width="9.140625" style="3"/>
  </cols>
  <sheetData>
    <row r="1" spans="1:22" s="1" customFormat="1" ht="37.5" customHeight="1">
      <c r="A1" s="6" t="s">
        <v>52</v>
      </c>
      <c r="B1" s="4"/>
      <c r="C1" s="4"/>
      <c r="D1" s="7"/>
      <c r="E1" s="7"/>
      <c r="G1" s="8"/>
      <c r="H1" s="8"/>
      <c r="I1" s="8"/>
      <c r="J1" s="11"/>
      <c r="K1" s="29"/>
      <c r="L1" s="29"/>
      <c r="M1" s="29"/>
      <c r="N1" s="29"/>
      <c r="O1" s="29"/>
      <c r="P1" s="29"/>
      <c r="Q1" s="29"/>
      <c r="R1" s="29"/>
      <c r="S1" s="29"/>
      <c r="T1" s="24"/>
      <c r="U1" s="24"/>
      <c r="V1" s="24"/>
    </row>
    <row r="2" spans="1:22" s="1" customFormat="1">
      <c r="A2" s="6"/>
      <c r="B2" s="4"/>
      <c r="C2" s="4"/>
      <c r="D2" s="7"/>
      <c r="E2" s="6"/>
      <c r="F2" s="14" t="s">
        <v>0</v>
      </c>
      <c r="G2" s="32"/>
      <c r="H2" s="32"/>
      <c r="I2" s="45">
        <f>SUM(I7:I38)</f>
        <v>0</v>
      </c>
      <c r="J2" s="45"/>
      <c r="K2" s="29"/>
      <c r="L2" s="29"/>
      <c r="M2" s="29"/>
      <c r="N2" s="29"/>
      <c r="O2" s="29"/>
      <c r="P2" s="29"/>
      <c r="Q2" s="29"/>
      <c r="R2" s="29"/>
      <c r="S2" s="29"/>
      <c r="T2" s="24"/>
      <c r="U2" s="24"/>
      <c r="V2" s="24"/>
    </row>
    <row r="3" spans="1:22" s="1" customFormat="1">
      <c r="A3" s="6"/>
      <c r="B3" s="4"/>
      <c r="C3" s="4"/>
      <c r="D3" s="7"/>
      <c r="E3" s="6"/>
      <c r="F3" s="15" t="s">
        <v>1</v>
      </c>
      <c r="G3" s="31"/>
      <c r="H3" s="31"/>
      <c r="I3" s="46">
        <f>I4-I2</f>
        <v>0</v>
      </c>
      <c r="J3" s="46"/>
      <c r="K3" s="29"/>
      <c r="L3" s="29"/>
      <c r="M3" s="29"/>
      <c r="N3" s="29"/>
      <c r="O3" s="29"/>
      <c r="P3" s="29"/>
      <c r="Q3" s="29"/>
      <c r="R3" s="29"/>
      <c r="S3" s="29"/>
      <c r="T3" s="24"/>
      <c r="U3" s="24"/>
      <c r="V3" s="24"/>
    </row>
    <row r="4" spans="1:22" s="1" customFormat="1">
      <c r="A4" s="6"/>
      <c r="B4" s="4"/>
      <c r="C4" s="4"/>
      <c r="D4" s="7"/>
      <c r="E4" s="6"/>
      <c r="F4" s="16" t="s">
        <v>9</v>
      </c>
      <c r="G4" s="33"/>
      <c r="H4" s="33"/>
      <c r="I4" s="47">
        <f>SUM(J7:J38)</f>
        <v>0</v>
      </c>
      <c r="J4" s="47"/>
      <c r="K4" s="29"/>
      <c r="L4" s="29"/>
      <c r="M4" s="29"/>
      <c r="N4" s="29"/>
      <c r="O4" s="29"/>
      <c r="P4" s="29"/>
      <c r="Q4" s="29"/>
      <c r="R4" s="29"/>
      <c r="S4" s="29"/>
      <c r="T4" s="24"/>
      <c r="U4" s="24"/>
      <c r="V4" s="24"/>
    </row>
    <row r="5" spans="1:22" s="1" customFormat="1">
      <c r="A5" s="6"/>
      <c r="B5" s="4"/>
      <c r="C5" s="4"/>
      <c r="D5" s="7"/>
      <c r="E5" s="6"/>
      <c r="J5" s="19"/>
      <c r="K5" s="29"/>
      <c r="L5" s="29"/>
      <c r="M5" s="29"/>
      <c r="N5" s="29"/>
      <c r="O5" s="29"/>
      <c r="P5" s="29"/>
      <c r="Q5" s="29"/>
      <c r="R5" s="29"/>
      <c r="S5" s="29"/>
      <c r="T5" s="24"/>
      <c r="U5" s="24"/>
      <c r="V5" s="24"/>
    </row>
    <row r="6" spans="1:22" s="28" customFormat="1" ht="39">
      <c r="A6" s="25"/>
      <c r="B6" s="26"/>
      <c r="C6" s="26"/>
      <c r="D6" s="13" t="s">
        <v>4</v>
      </c>
      <c r="E6" s="13" t="s">
        <v>5</v>
      </c>
      <c r="F6" s="13" t="s">
        <v>2</v>
      </c>
      <c r="G6" s="17" t="s">
        <v>6</v>
      </c>
      <c r="H6" s="13" t="s">
        <v>3</v>
      </c>
      <c r="I6" s="17" t="s">
        <v>8</v>
      </c>
      <c r="J6" s="23" t="s">
        <v>10</v>
      </c>
      <c r="K6" s="30"/>
      <c r="L6" s="30"/>
      <c r="M6" s="30"/>
      <c r="N6" s="30"/>
      <c r="O6" s="30" t="s">
        <v>2</v>
      </c>
      <c r="P6" s="30" t="s">
        <v>6</v>
      </c>
      <c r="Q6" s="30" t="s">
        <v>3</v>
      </c>
      <c r="R6" s="30" t="s">
        <v>8</v>
      </c>
      <c r="S6" s="30" t="s">
        <v>7</v>
      </c>
      <c r="T6" s="27"/>
      <c r="U6" s="27"/>
      <c r="V6" s="27"/>
    </row>
    <row r="7" spans="1:22">
      <c r="A7" s="21" t="s">
        <v>11</v>
      </c>
      <c r="B7" s="22" t="s">
        <v>12</v>
      </c>
      <c r="C7" s="9"/>
      <c r="D7" s="9"/>
      <c r="E7" s="9" t="s">
        <v>13</v>
      </c>
      <c r="F7" s="10">
        <v>1</v>
      </c>
      <c r="G7" s="18"/>
      <c r="H7" s="20">
        <v>0.21</v>
      </c>
      <c r="I7" s="18">
        <f>G7*F7</f>
        <v>0</v>
      </c>
      <c r="J7" s="34">
        <f>I7*1.21</f>
        <v>0</v>
      </c>
      <c r="K7" s="29">
        <v>104185</v>
      </c>
      <c r="L7" s="29">
        <v>126063.84999999998</v>
      </c>
      <c r="N7" s="29">
        <v>1</v>
      </c>
    </row>
    <row r="8" spans="1:22" ht="372" customHeight="1">
      <c r="A8" s="21" t="s">
        <v>13</v>
      </c>
      <c r="B8" s="22"/>
      <c r="C8" s="9"/>
      <c r="D8" s="9" t="s">
        <v>48</v>
      </c>
      <c r="E8" s="9" t="s">
        <v>53</v>
      </c>
      <c r="F8" s="10"/>
      <c r="G8" s="18"/>
      <c r="H8" s="20" t="s">
        <v>13</v>
      </c>
      <c r="I8" s="18" t="s">
        <v>13</v>
      </c>
      <c r="J8" s="34" t="s">
        <v>13</v>
      </c>
      <c r="M8" s="29">
        <v>1</v>
      </c>
      <c r="O8" s="29">
        <v>1</v>
      </c>
      <c r="P8" s="29">
        <v>31110</v>
      </c>
      <c r="Q8" s="29" t="s">
        <v>14</v>
      </c>
      <c r="R8" s="29">
        <v>31110</v>
      </c>
      <c r="S8" s="29">
        <v>37643.1</v>
      </c>
    </row>
    <row r="9" spans="1:22">
      <c r="A9" s="21" t="s">
        <v>15</v>
      </c>
      <c r="B9" s="22" t="s">
        <v>16</v>
      </c>
      <c r="C9" s="9"/>
      <c r="D9" s="9"/>
      <c r="E9" s="9" t="s">
        <v>13</v>
      </c>
      <c r="F9" s="10">
        <v>1</v>
      </c>
      <c r="G9" s="18"/>
      <c r="H9" s="20">
        <v>0.21</v>
      </c>
      <c r="I9" s="18">
        <f>G9*F9</f>
        <v>0</v>
      </c>
      <c r="J9" s="34">
        <f>I9*1.21</f>
        <v>0</v>
      </c>
      <c r="K9" s="29">
        <v>32470</v>
      </c>
      <c r="L9" s="29">
        <v>39288.700000000004</v>
      </c>
      <c r="N9" s="29">
        <v>2</v>
      </c>
    </row>
    <row r="10" spans="1:22" ht="229.5" customHeight="1">
      <c r="A10" s="21" t="s">
        <v>13</v>
      </c>
      <c r="B10" s="22"/>
      <c r="C10" s="9"/>
      <c r="D10" s="9" t="s">
        <v>63</v>
      </c>
      <c r="E10" s="9" t="s">
        <v>60</v>
      </c>
      <c r="F10" s="10"/>
      <c r="G10" s="18"/>
      <c r="H10" s="20" t="s">
        <v>13</v>
      </c>
      <c r="I10" s="18" t="s">
        <v>13</v>
      </c>
      <c r="J10" s="34" t="s">
        <v>13</v>
      </c>
      <c r="M10" s="29">
        <v>2</v>
      </c>
      <c r="O10" s="29">
        <v>1</v>
      </c>
      <c r="P10" s="29">
        <v>8210</v>
      </c>
      <c r="Q10" s="29" t="s">
        <v>14</v>
      </c>
      <c r="R10" s="29">
        <v>8210</v>
      </c>
      <c r="S10" s="29">
        <v>9934.1</v>
      </c>
    </row>
    <row r="11" spans="1:22">
      <c r="A11" s="21" t="s">
        <v>17</v>
      </c>
      <c r="B11" s="22" t="s">
        <v>18</v>
      </c>
      <c r="C11" s="9"/>
      <c r="D11" s="9"/>
      <c r="E11" s="9" t="s">
        <v>13</v>
      </c>
      <c r="F11" s="10">
        <v>1</v>
      </c>
      <c r="G11" s="18"/>
      <c r="H11" s="20">
        <v>0.21</v>
      </c>
      <c r="I11" s="18">
        <f>G11*F11</f>
        <v>0</v>
      </c>
      <c r="J11" s="34">
        <f>I11*1.21</f>
        <v>0</v>
      </c>
      <c r="K11" s="29">
        <v>1670</v>
      </c>
      <c r="L11" s="29">
        <v>2020.7</v>
      </c>
      <c r="N11" s="29">
        <v>3</v>
      </c>
    </row>
    <row r="12" spans="1:22" ht="51">
      <c r="A12" s="21" t="s">
        <v>13</v>
      </c>
      <c r="B12" s="22"/>
      <c r="C12" s="9" t="s">
        <v>13</v>
      </c>
      <c r="D12" s="9" t="s">
        <v>41</v>
      </c>
      <c r="E12" s="9" t="s">
        <v>50</v>
      </c>
      <c r="F12" s="10"/>
      <c r="G12" s="18"/>
      <c r="H12" s="20" t="s">
        <v>13</v>
      </c>
      <c r="I12" s="18" t="s">
        <v>13</v>
      </c>
      <c r="J12" s="34" t="s">
        <v>13</v>
      </c>
      <c r="M12" s="29">
        <v>3</v>
      </c>
      <c r="O12" s="29">
        <v>1</v>
      </c>
      <c r="P12" s="29">
        <v>1670</v>
      </c>
      <c r="Q12" s="29" t="s">
        <v>14</v>
      </c>
      <c r="R12" s="29">
        <v>1670</v>
      </c>
      <c r="S12" s="29">
        <v>2020.7</v>
      </c>
    </row>
    <row r="13" spans="1:22">
      <c r="A13" s="21" t="s">
        <v>19</v>
      </c>
      <c r="B13" s="22" t="s">
        <v>20</v>
      </c>
      <c r="C13" s="9"/>
      <c r="D13" s="9"/>
      <c r="E13" s="9" t="s">
        <v>13</v>
      </c>
      <c r="F13" s="10">
        <v>1</v>
      </c>
      <c r="G13" s="18"/>
      <c r="H13" s="20">
        <v>0.21</v>
      </c>
      <c r="I13" s="18">
        <f>G13*F13</f>
        <v>0</v>
      </c>
      <c r="J13" s="34">
        <f>I13*1.21</f>
        <v>0</v>
      </c>
      <c r="K13" s="29">
        <v>17540</v>
      </c>
      <c r="L13" s="29">
        <v>21223.4</v>
      </c>
      <c r="N13" s="29">
        <v>4</v>
      </c>
    </row>
    <row r="14" spans="1:22" ht="76.5">
      <c r="A14" s="21" t="s">
        <v>13</v>
      </c>
      <c r="B14" s="22"/>
      <c r="C14" s="9"/>
      <c r="D14" s="9" t="s">
        <v>42</v>
      </c>
      <c r="E14" s="9" t="s">
        <v>56</v>
      </c>
      <c r="F14" s="10"/>
      <c r="G14" s="18"/>
      <c r="H14" s="20" t="s">
        <v>13</v>
      </c>
      <c r="I14" s="18" t="s">
        <v>13</v>
      </c>
      <c r="J14" s="34" t="s">
        <v>13</v>
      </c>
      <c r="M14" s="29">
        <v>4</v>
      </c>
      <c r="O14" s="29">
        <v>1</v>
      </c>
      <c r="P14" s="29">
        <v>11350</v>
      </c>
      <c r="Q14" s="29" t="s">
        <v>14</v>
      </c>
      <c r="R14" s="29">
        <v>11350</v>
      </c>
      <c r="S14" s="29">
        <v>13733.5</v>
      </c>
    </row>
    <row r="15" spans="1:22">
      <c r="A15" s="21" t="s">
        <v>21</v>
      </c>
      <c r="B15" s="22" t="s">
        <v>22</v>
      </c>
      <c r="C15" s="9"/>
      <c r="D15" s="9"/>
      <c r="E15" s="9" t="s">
        <v>13</v>
      </c>
      <c r="F15" s="10">
        <v>11</v>
      </c>
      <c r="G15" s="18"/>
      <c r="H15" s="20">
        <v>0.21</v>
      </c>
      <c r="I15" s="18">
        <f>G15*F15</f>
        <v>0</v>
      </c>
      <c r="J15" s="34">
        <f>I15*1.21</f>
        <v>0</v>
      </c>
      <c r="K15" s="29">
        <v>220440</v>
      </c>
      <c r="L15" s="29">
        <v>266732.40000000002</v>
      </c>
      <c r="N15" s="29">
        <v>5</v>
      </c>
    </row>
    <row r="16" spans="1:22" ht="84" customHeight="1">
      <c r="A16" s="21" t="s">
        <v>13</v>
      </c>
      <c r="B16" s="22"/>
      <c r="C16" s="9" t="s">
        <v>13</v>
      </c>
      <c r="D16" s="9" t="s">
        <v>24</v>
      </c>
      <c r="E16" s="9" t="s">
        <v>74</v>
      </c>
      <c r="F16" s="10"/>
      <c r="G16" s="18"/>
      <c r="H16" s="20" t="s">
        <v>13</v>
      </c>
      <c r="I16" s="18" t="s">
        <v>13</v>
      </c>
      <c r="J16" s="34" t="s">
        <v>13</v>
      </c>
      <c r="M16" s="29">
        <v>5</v>
      </c>
      <c r="O16" s="29">
        <v>11</v>
      </c>
      <c r="P16" s="29">
        <v>14110</v>
      </c>
      <c r="Q16" s="29" t="s">
        <v>14</v>
      </c>
      <c r="R16" s="29">
        <v>155210</v>
      </c>
      <c r="S16" s="29">
        <v>187804.09999999998</v>
      </c>
    </row>
    <row r="17" spans="1:19">
      <c r="A17" s="21" t="s">
        <v>23</v>
      </c>
      <c r="B17" s="22" t="s">
        <v>54</v>
      </c>
      <c r="C17" s="9"/>
      <c r="D17" s="9"/>
      <c r="E17" s="9" t="s">
        <v>13</v>
      </c>
      <c r="F17" s="10">
        <v>6</v>
      </c>
      <c r="G17" s="18"/>
      <c r="H17" s="20">
        <v>0.21</v>
      </c>
      <c r="I17" s="18">
        <f>G17*F17</f>
        <v>0</v>
      </c>
      <c r="J17" s="34">
        <f>I17*1.21</f>
        <v>0</v>
      </c>
      <c r="K17" s="29">
        <v>220440</v>
      </c>
      <c r="L17" s="29">
        <v>266732.40000000002</v>
      </c>
      <c r="N17" s="29">
        <v>5</v>
      </c>
    </row>
    <row r="18" spans="1:19" ht="57.75" customHeight="1">
      <c r="A18" s="21" t="s">
        <v>13</v>
      </c>
      <c r="B18" s="22"/>
      <c r="C18" s="9" t="s">
        <v>13</v>
      </c>
      <c r="D18" s="9" t="s">
        <v>54</v>
      </c>
      <c r="E18" s="9" t="s">
        <v>57</v>
      </c>
      <c r="F18" s="10"/>
      <c r="G18" s="18"/>
      <c r="H18" s="20" t="s">
        <v>13</v>
      </c>
      <c r="I18" s="18" t="s">
        <v>13</v>
      </c>
      <c r="J18" s="34" t="s">
        <v>13</v>
      </c>
      <c r="M18" s="29">
        <v>5</v>
      </c>
      <c r="O18" s="29">
        <v>11</v>
      </c>
      <c r="P18" s="29">
        <v>14110</v>
      </c>
      <c r="Q18" s="29" t="s">
        <v>14</v>
      </c>
      <c r="R18" s="29">
        <v>155210</v>
      </c>
      <c r="S18" s="29">
        <v>187804.09999999998</v>
      </c>
    </row>
    <row r="19" spans="1:19">
      <c r="A19" s="21" t="s">
        <v>25</v>
      </c>
      <c r="B19" s="22" t="s">
        <v>24</v>
      </c>
      <c r="C19" s="9"/>
      <c r="D19" s="9"/>
      <c r="E19" s="9" t="s">
        <v>13</v>
      </c>
      <c r="F19" s="10">
        <v>30</v>
      </c>
      <c r="G19" s="18"/>
      <c r="H19" s="20">
        <v>0.21</v>
      </c>
      <c r="I19" s="18">
        <f>G19*F19</f>
        <v>0</v>
      </c>
      <c r="J19" s="34">
        <f>I19*1.21</f>
        <v>0</v>
      </c>
      <c r="K19" s="29">
        <v>220440</v>
      </c>
      <c r="L19" s="29">
        <v>266732.40000000002</v>
      </c>
      <c r="N19" s="29">
        <v>5</v>
      </c>
    </row>
    <row r="20" spans="1:19" ht="69.75" customHeight="1">
      <c r="A20" s="21" t="s">
        <v>13</v>
      </c>
      <c r="B20" s="22"/>
      <c r="C20" s="9" t="s">
        <v>13</v>
      </c>
      <c r="D20" s="9" t="s">
        <v>24</v>
      </c>
      <c r="E20" s="9" t="s">
        <v>58</v>
      </c>
      <c r="F20" s="10"/>
      <c r="G20" s="18"/>
      <c r="H20" s="20" t="s">
        <v>13</v>
      </c>
      <c r="I20" s="18" t="s">
        <v>13</v>
      </c>
      <c r="J20" s="34" t="s">
        <v>13</v>
      </c>
      <c r="M20" s="29">
        <v>5</v>
      </c>
      <c r="O20" s="29">
        <v>11</v>
      </c>
      <c r="P20" s="29">
        <v>14110</v>
      </c>
      <c r="Q20" s="29" t="s">
        <v>14</v>
      </c>
      <c r="R20" s="29">
        <v>155210</v>
      </c>
      <c r="S20" s="29">
        <v>187804.09999999998</v>
      </c>
    </row>
    <row r="21" spans="1:19">
      <c r="A21" s="21" t="s">
        <v>27</v>
      </c>
      <c r="B21" s="22" t="s">
        <v>26</v>
      </c>
      <c r="C21" s="9"/>
      <c r="D21" s="9"/>
      <c r="E21" s="9" t="s">
        <v>13</v>
      </c>
      <c r="F21" s="10">
        <v>1</v>
      </c>
      <c r="G21" s="18"/>
      <c r="H21" s="20">
        <v>0.21</v>
      </c>
      <c r="I21" s="18">
        <f>G21*F21</f>
        <v>0</v>
      </c>
      <c r="J21" s="34">
        <f>I21*1.21</f>
        <v>0</v>
      </c>
      <c r="K21" s="29">
        <v>93000</v>
      </c>
      <c r="L21" s="29">
        <v>112530</v>
      </c>
      <c r="N21" s="29">
        <v>7</v>
      </c>
    </row>
    <row r="22" spans="1:19" ht="172.5" customHeight="1">
      <c r="A22" s="21" t="s">
        <v>13</v>
      </c>
      <c r="B22" s="22"/>
      <c r="C22" s="9"/>
      <c r="D22" s="9" t="s">
        <v>26</v>
      </c>
      <c r="E22" s="9" t="s">
        <v>72</v>
      </c>
      <c r="F22" s="10"/>
      <c r="G22" s="18"/>
      <c r="H22" s="20" t="s">
        <v>13</v>
      </c>
      <c r="I22" s="18" t="s">
        <v>13</v>
      </c>
      <c r="J22" s="34" t="s">
        <v>13</v>
      </c>
      <c r="M22" s="29">
        <v>7</v>
      </c>
      <c r="O22" s="29">
        <v>1</v>
      </c>
      <c r="P22" s="29">
        <v>73750</v>
      </c>
      <c r="Q22" s="29" t="s">
        <v>14</v>
      </c>
      <c r="R22" s="29">
        <v>73750</v>
      </c>
      <c r="S22" s="29">
        <v>89237.5</v>
      </c>
    </row>
    <row r="23" spans="1:19">
      <c r="A23" s="21" t="s">
        <v>29</v>
      </c>
      <c r="B23" s="22" t="s">
        <v>28</v>
      </c>
      <c r="C23" s="9"/>
      <c r="D23" s="9"/>
      <c r="E23" s="9" t="s">
        <v>13</v>
      </c>
      <c r="F23" s="10">
        <v>2</v>
      </c>
      <c r="G23" s="18"/>
      <c r="H23" s="20">
        <v>0.21</v>
      </c>
      <c r="I23" s="18">
        <f>G23*F23</f>
        <v>0</v>
      </c>
      <c r="J23" s="34">
        <f>I23*1.21</f>
        <v>0</v>
      </c>
      <c r="K23" s="29">
        <v>41740</v>
      </c>
      <c r="L23" s="29">
        <v>50505.399999999994</v>
      </c>
      <c r="N23" s="29">
        <v>8</v>
      </c>
    </row>
    <row r="24" spans="1:19" ht="76.5">
      <c r="A24" s="21" t="s">
        <v>13</v>
      </c>
      <c r="B24" s="22"/>
      <c r="C24" s="9"/>
      <c r="D24" s="9" t="s">
        <v>43</v>
      </c>
      <c r="E24" s="9" t="s">
        <v>59</v>
      </c>
      <c r="F24" s="10"/>
      <c r="G24" s="18"/>
      <c r="H24" s="20" t="s">
        <v>13</v>
      </c>
      <c r="I24" s="18" t="s">
        <v>13</v>
      </c>
      <c r="J24" s="34" t="s">
        <v>13</v>
      </c>
      <c r="M24" s="29">
        <v>8</v>
      </c>
      <c r="O24" s="29">
        <v>2</v>
      </c>
      <c r="P24" s="29">
        <v>6840</v>
      </c>
      <c r="Q24" s="29" t="s">
        <v>14</v>
      </c>
      <c r="R24" s="29">
        <v>13680</v>
      </c>
      <c r="S24" s="29">
        <v>16552.8</v>
      </c>
    </row>
    <row r="25" spans="1:19">
      <c r="A25" s="21" t="s">
        <v>55</v>
      </c>
      <c r="B25" s="22" t="s">
        <v>64</v>
      </c>
      <c r="C25" s="9"/>
      <c r="D25" s="9"/>
      <c r="E25" s="9" t="s">
        <v>13</v>
      </c>
      <c r="F25" s="10">
        <v>1</v>
      </c>
      <c r="G25" s="18"/>
      <c r="H25" s="20">
        <v>0.21</v>
      </c>
      <c r="I25" s="18">
        <f>G25*F25</f>
        <v>0</v>
      </c>
      <c r="J25" s="34">
        <f>I25*1.21</f>
        <v>0</v>
      </c>
      <c r="K25" s="29">
        <v>18260</v>
      </c>
      <c r="L25" s="29">
        <v>22094.6</v>
      </c>
      <c r="N25" s="29">
        <v>9</v>
      </c>
    </row>
    <row r="26" spans="1:19" ht="66" customHeight="1">
      <c r="A26" s="21" t="s">
        <v>13</v>
      </c>
      <c r="B26" s="22"/>
      <c r="C26" s="9"/>
      <c r="D26" s="9" t="s">
        <v>37</v>
      </c>
      <c r="E26" s="9" t="s">
        <v>65</v>
      </c>
      <c r="F26" s="10"/>
      <c r="G26" s="18"/>
      <c r="H26" s="20" t="s">
        <v>13</v>
      </c>
      <c r="I26" s="18" t="s">
        <v>13</v>
      </c>
      <c r="J26" s="34" t="s">
        <v>13</v>
      </c>
      <c r="M26" s="29">
        <v>9</v>
      </c>
      <c r="O26" s="29">
        <v>1</v>
      </c>
      <c r="P26" s="29">
        <v>6840</v>
      </c>
      <c r="Q26" s="29" t="s">
        <v>14</v>
      </c>
      <c r="R26" s="29">
        <v>6840</v>
      </c>
      <c r="S26" s="29">
        <v>8276.4</v>
      </c>
    </row>
    <row r="27" spans="1:19">
      <c r="A27" s="21" t="s">
        <v>30</v>
      </c>
      <c r="B27" s="22" t="s">
        <v>31</v>
      </c>
      <c r="C27" s="9"/>
      <c r="D27" s="9"/>
      <c r="E27" s="9" t="s">
        <v>13</v>
      </c>
      <c r="F27" s="10">
        <v>3</v>
      </c>
      <c r="G27" s="18"/>
      <c r="H27" s="20">
        <v>0.21</v>
      </c>
      <c r="I27" s="18">
        <f>G27*F27</f>
        <v>0</v>
      </c>
      <c r="J27" s="34">
        <f>I27*1.21</f>
        <v>0</v>
      </c>
      <c r="K27" s="29">
        <v>26850</v>
      </c>
      <c r="L27" s="29">
        <v>32488.5</v>
      </c>
      <c r="N27" s="29">
        <v>11</v>
      </c>
    </row>
    <row r="28" spans="1:19" ht="63.75">
      <c r="A28" s="21" t="s">
        <v>13</v>
      </c>
      <c r="B28" s="22"/>
      <c r="C28" s="9" t="s">
        <v>13</v>
      </c>
      <c r="D28" s="9" t="s">
        <v>31</v>
      </c>
      <c r="E28" s="9" t="s">
        <v>51</v>
      </c>
      <c r="F28" s="10"/>
      <c r="G28" s="18"/>
      <c r="H28" s="20" t="s">
        <v>13</v>
      </c>
      <c r="I28" s="18" t="s">
        <v>13</v>
      </c>
      <c r="J28" s="34" t="s">
        <v>13</v>
      </c>
      <c r="M28" s="29">
        <v>11</v>
      </c>
      <c r="O28" s="29">
        <v>3</v>
      </c>
      <c r="P28" s="29">
        <v>7870</v>
      </c>
      <c r="Q28" s="29" t="s">
        <v>14</v>
      </c>
      <c r="R28" s="29">
        <v>23610</v>
      </c>
      <c r="S28" s="29">
        <v>28568.1</v>
      </c>
    </row>
    <row r="29" spans="1:19">
      <c r="A29" s="21" t="s">
        <v>32</v>
      </c>
      <c r="B29" s="22" t="s">
        <v>33</v>
      </c>
      <c r="C29" s="9"/>
      <c r="D29" s="9"/>
      <c r="E29" s="9" t="s">
        <v>13</v>
      </c>
      <c r="F29" s="10">
        <v>1</v>
      </c>
      <c r="G29" s="18"/>
      <c r="H29" s="20">
        <v>0.21</v>
      </c>
      <c r="I29" s="18">
        <f>G29*F29</f>
        <v>0</v>
      </c>
      <c r="J29" s="34">
        <f>I29*1.21</f>
        <v>0</v>
      </c>
      <c r="K29" s="29">
        <v>6610</v>
      </c>
      <c r="L29" s="29">
        <v>7998.1</v>
      </c>
      <c r="N29" s="29">
        <v>12</v>
      </c>
    </row>
    <row r="30" spans="1:19" ht="72" customHeight="1">
      <c r="A30" s="21" t="s">
        <v>13</v>
      </c>
      <c r="B30" s="22"/>
      <c r="C30" s="9" t="s">
        <v>13</v>
      </c>
      <c r="D30" s="9" t="s">
        <v>33</v>
      </c>
      <c r="E30" s="9" t="s">
        <v>47</v>
      </c>
      <c r="F30" s="10"/>
      <c r="G30" s="18"/>
      <c r="H30" s="20" t="s">
        <v>13</v>
      </c>
      <c r="I30" s="18" t="s">
        <v>13</v>
      </c>
      <c r="J30" s="34" t="s">
        <v>13</v>
      </c>
      <c r="M30" s="29">
        <v>12</v>
      </c>
      <c r="O30" s="29">
        <v>1</v>
      </c>
      <c r="P30" s="29">
        <v>5530</v>
      </c>
      <c r="Q30" s="29" t="s">
        <v>14</v>
      </c>
      <c r="R30" s="29">
        <v>5530</v>
      </c>
      <c r="S30" s="29">
        <v>6691.3</v>
      </c>
    </row>
    <row r="31" spans="1:19">
      <c r="A31" s="21" t="s">
        <v>34</v>
      </c>
      <c r="B31" s="22" t="s">
        <v>35</v>
      </c>
      <c r="C31" s="9"/>
      <c r="D31" s="9"/>
      <c r="E31" s="9" t="s">
        <v>13</v>
      </c>
      <c r="F31" s="10">
        <v>1</v>
      </c>
      <c r="G31" s="18"/>
      <c r="H31" s="20">
        <v>0.21</v>
      </c>
      <c r="I31" s="18">
        <f>G31*F31</f>
        <v>0</v>
      </c>
      <c r="J31" s="34">
        <f>I31*1.21</f>
        <v>0</v>
      </c>
      <c r="K31" s="29">
        <v>6230</v>
      </c>
      <c r="L31" s="29">
        <v>7538.3</v>
      </c>
      <c r="N31" s="29">
        <v>13</v>
      </c>
    </row>
    <row r="32" spans="1:19" ht="54.75" customHeight="1">
      <c r="A32" s="21" t="s">
        <v>13</v>
      </c>
      <c r="B32" s="22"/>
      <c r="C32" s="9" t="s">
        <v>13</v>
      </c>
      <c r="D32" s="9" t="s">
        <v>46</v>
      </c>
      <c r="E32" s="9" t="s">
        <v>45</v>
      </c>
      <c r="F32" s="10"/>
      <c r="G32" s="18"/>
      <c r="H32" s="20" t="s">
        <v>13</v>
      </c>
      <c r="I32" s="18" t="s">
        <v>13</v>
      </c>
      <c r="J32" s="34" t="s">
        <v>13</v>
      </c>
      <c r="M32" s="29">
        <v>13</v>
      </c>
      <c r="O32" s="29">
        <v>1</v>
      </c>
      <c r="P32" s="29">
        <v>5150</v>
      </c>
      <c r="Q32" s="29" t="s">
        <v>14</v>
      </c>
      <c r="R32" s="29">
        <v>5150</v>
      </c>
      <c r="S32" s="29">
        <v>6231.5</v>
      </c>
    </row>
    <row r="33" spans="1:19">
      <c r="A33" s="21" t="s">
        <v>36</v>
      </c>
      <c r="B33" s="22" t="s">
        <v>37</v>
      </c>
      <c r="C33" s="9"/>
      <c r="D33" s="9"/>
      <c r="E33" s="9" t="s">
        <v>13</v>
      </c>
      <c r="F33" s="10">
        <v>4</v>
      </c>
      <c r="G33" s="18"/>
      <c r="H33" s="20">
        <v>0.21</v>
      </c>
      <c r="I33" s="18">
        <f>G33*F33</f>
        <v>0</v>
      </c>
      <c r="J33" s="34">
        <f>I33*1.21</f>
        <v>0</v>
      </c>
      <c r="K33" s="29">
        <v>18280</v>
      </c>
      <c r="L33" s="29">
        <v>22118.799999999999</v>
      </c>
      <c r="N33" s="29">
        <v>14</v>
      </c>
    </row>
    <row r="34" spans="1:19" ht="44.25" customHeight="1">
      <c r="A34" s="21" t="s">
        <v>13</v>
      </c>
      <c r="B34" s="22"/>
      <c r="C34" s="9" t="s">
        <v>13</v>
      </c>
      <c r="D34" s="9" t="s">
        <v>37</v>
      </c>
      <c r="E34" s="9" t="s">
        <v>44</v>
      </c>
      <c r="F34" s="10"/>
      <c r="G34" s="18"/>
      <c r="H34" s="20" t="s">
        <v>13</v>
      </c>
      <c r="I34" s="18" t="s">
        <v>13</v>
      </c>
      <c r="J34" s="34" t="s">
        <v>13</v>
      </c>
      <c r="M34" s="29">
        <v>14</v>
      </c>
      <c r="O34" s="29">
        <v>4</v>
      </c>
      <c r="P34" s="29">
        <v>3490</v>
      </c>
      <c r="Q34" s="29" t="s">
        <v>14</v>
      </c>
      <c r="R34" s="29">
        <v>13960</v>
      </c>
      <c r="S34" s="29">
        <v>16891.599999999999</v>
      </c>
    </row>
    <row r="35" spans="1:19">
      <c r="A35" s="21" t="s">
        <v>38</v>
      </c>
      <c r="B35" s="22" t="s">
        <v>39</v>
      </c>
      <c r="C35" s="9"/>
      <c r="D35" s="9"/>
      <c r="E35" s="9" t="s">
        <v>13</v>
      </c>
      <c r="F35" s="10">
        <v>1</v>
      </c>
      <c r="G35" s="18"/>
      <c r="H35" s="20">
        <v>0.21</v>
      </c>
      <c r="I35" s="18">
        <f>G35*F35</f>
        <v>0</v>
      </c>
      <c r="J35" s="34">
        <f>I35*1.21</f>
        <v>0</v>
      </c>
      <c r="K35" s="29">
        <v>38110</v>
      </c>
      <c r="L35" s="29">
        <v>46113.1</v>
      </c>
      <c r="N35" s="29">
        <v>15</v>
      </c>
    </row>
    <row r="36" spans="1:19" ht="26.25" customHeight="1">
      <c r="A36" s="21" t="s">
        <v>13</v>
      </c>
      <c r="B36" s="22"/>
      <c r="C36" s="9" t="s">
        <v>13</v>
      </c>
      <c r="D36" s="9" t="s">
        <v>39</v>
      </c>
      <c r="E36" s="9"/>
      <c r="F36" s="10"/>
      <c r="G36" s="18"/>
      <c r="H36" s="20" t="s">
        <v>13</v>
      </c>
      <c r="I36" s="18" t="s">
        <v>13</v>
      </c>
      <c r="J36" s="34" t="s">
        <v>13</v>
      </c>
      <c r="M36" s="29">
        <v>15</v>
      </c>
      <c r="O36" s="29">
        <v>1</v>
      </c>
      <c r="P36" s="29">
        <v>2500</v>
      </c>
      <c r="Q36" s="29" t="s">
        <v>14</v>
      </c>
      <c r="R36" s="29">
        <v>2500</v>
      </c>
      <c r="S36" s="29">
        <v>3025</v>
      </c>
    </row>
    <row r="37" spans="1:19">
      <c r="A37" s="21" t="s">
        <v>40</v>
      </c>
      <c r="B37" s="22" t="s">
        <v>49</v>
      </c>
      <c r="C37" s="9"/>
      <c r="D37" s="9"/>
      <c r="E37" s="9" t="s">
        <v>13</v>
      </c>
      <c r="F37" s="10">
        <v>1</v>
      </c>
      <c r="G37" s="18"/>
      <c r="H37" s="20">
        <v>0.21</v>
      </c>
      <c r="I37" s="18">
        <f>G37*F37</f>
        <v>0</v>
      </c>
      <c r="J37" s="34">
        <f>I37*1.21</f>
        <v>0</v>
      </c>
      <c r="K37" s="29">
        <v>78360</v>
      </c>
      <c r="L37" s="29">
        <v>94815.599999999991</v>
      </c>
      <c r="N37" s="29">
        <v>16</v>
      </c>
    </row>
    <row r="38" spans="1:19" ht="261.75" customHeight="1">
      <c r="A38" s="21" t="s">
        <v>13</v>
      </c>
      <c r="B38" s="22"/>
      <c r="C38" s="9" t="s">
        <v>13</v>
      </c>
      <c r="D38" s="9" t="s">
        <v>67</v>
      </c>
      <c r="E38" s="9" t="s">
        <v>68</v>
      </c>
      <c r="F38" s="10"/>
      <c r="G38" s="18"/>
      <c r="H38" s="20" t="s">
        <v>13</v>
      </c>
      <c r="I38" s="18" t="s">
        <v>13</v>
      </c>
      <c r="J38" s="34" t="s">
        <v>13</v>
      </c>
      <c r="M38" s="29">
        <v>16</v>
      </c>
      <c r="O38" s="29">
        <v>1</v>
      </c>
      <c r="P38" s="29">
        <v>78360</v>
      </c>
      <c r="Q38" s="29" t="s">
        <v>14</v>
      </c>
      <c r="R38" s="29">
        <v>78360</v>
      </c>
      <c r="S38" s="29">
        <v>94815.599999999991</v>
      </c>
    </row>
    <row r="39" spans="1:19" ht="114.75">
      <c r="A39" s="35" t="s">
        <v>61</v>
      </c>
      <c r="B39" s="36"/>
      <c r="C39" s="36"/>
      <c r="D39" s="37"/>
      <c r="E39" s="38" t="s">
        <v>62</v>
      </c>
    </row>
    <row r="40" spans="1:19" ht="21" thickBot="1"/>
    <row r="41" spans="1:19" ht="252.75" customHeight="1" thickBot="1">
      <c r="B41" s="39" t="s">
        <v>71</v>
      </c>
      <c r="C41" s="40"/>
      <c r="D41" s="41" t="s">
        <v>69</v>
      </c>
      <c r="E41" s="42"/>
    </row>
    <row r="42" spans="1:19" ht="21" thickBot="1"/>
    <row r="43" spans="1:19" ht="65.25" customHeight="1" thickBot="1">
      <c r="B43" s="39" t="s">
        <v>66</v>
      </c>
      <c r="C43" s="40"/>
      <c r="D43" s="41" t="s">
        <v>73</v>
      </c>
      <c r="E43" s="42"/>
    </row>
    <row r="44" spans="1:19" ht="21" thickBot="1"/>
    <row r="45" spans="1:19" ht="45" customHeight="1" thickBot="1">
      <c r="B45" s="39" t="s">
        <v>66</v>
      </c>
      <c r="C45" s="40"/>
      <c r="D45" s="43" t="s">
        <v>70</v>
      </c>
      <c r="E45" s="44"/>
    </row>
  </sheetData>
  <mergeCells count="9">
    <mergeCell ref="B43:C43"/>
    <mergeCell ref="D43:E43"/>
    <mergeCell ref="B45:C45"/>
    <mergeCell ref="D45:E45"/>
    <mergeCell ref="I2:J2"/>
    <mergeCell ref="I3:J3"/>
    <mergeCell ref="I4:J4"/>
    <mergeCell ref="B41:C41"/>
    <mergeCell ref="D41:E41"/>
  </mergeCells>
  <conditionalFormatting sqref="A7:J16 A21:J38">
    <cfRule type="expression" dxfId="23" priority="71">
      <formula>$M7=0</formula>
    </cfRule>
    <cfRule type="cellIs" dxfId="22" priority="72" operator="equal">
      <formula>0</formula>
    </cfRule>
  </conditionalFormatting>
  <conditionalFormatting sqref="G8:I8">
    <cfRule type="expression" dxfId="21" priority="69">
      <formula>$M8=0</formula>
    </cfRule>
    <cfRule type="cellIs" dxfId="20" priority="70" operator="equal">
      <formula>0</formula>
    </cfRule>
  </conditionalFormatting>
  <conditionalFormatting sqref="G8:I8">
    <cfRule type="expression" dxfId="19" priority="59">
      <formula>$M8=0</formula>
    </cfRule>
    <cfRule type="cellIs" dxfId="18" priority="60" operator="equal">
      <formula>0</formula>
    </cfRule>
  </conditionalFormatting>
  <conditionalFormatting sqref="F7">
    <cfRule type="expression" dxfId="17" priority="53">
      <formula>$M7=0</formula>
    </cfRule>
    <cfRule type="cellIs" dxfId="16" priority="54" operator="equal">
      <formula>0</formula>
    </cfRule>
  </conditionalFormatting>
  <conditionalFormatting sqref="F7">
    <cfRule type="expression" dxfId="15" priority="51">
      <formula>$M7=0</formula>
    </cfRule>
    <cfRule type="cellIs" dxfId="14" priority="52" operator="equal">
      <formula>0</formula>
    </cfRule>
  </conditionalFormatting>
  <conditionalFormatting sqref="A7:F16 A21:F38">
    <cfRule type="expression" dxfId="13" priority="13">
      <formula>$M7=0</formula>
    </cfRule>
    <cfRule type="cellIs" dxfId="12" priority="14" operator="equal">
      <formula>0</formula>
    </cfRule>
  </conditionalFormatting>
  <conditionalFormatting sqref="F7">
    <cfRule type="expression" dxfId="11" priority="11">
      <formula>$M7=0</formula>
    </cfRule>
    <cfRule type="cellIs" dxfId="10" priority="12" operator="equal">
      <formula>0</formula>
    </cfRule>
  </conditionalFormatting>
  <conditionalFormatting sqref="F7">
    <cfRule type="expression" dxfId="9" priority="9">
      <formula>$M7=0</formula>
    </cfRule>
    <cfRule type="cellIs" dxfId="8" priority="10" operator="equal">
      <formula>0</formula>
    </cfRule>
  </conditionalFormatting>
  <conditionalFormatting sqref="A17:J18">
    <cfRule type="expression" dxfId="7" priority="7">
      <formula>$M17=0</formula>
    </cfRule>
    <cfRule type="cellIs" dxfId="6" priority="8" operator="equal">
      <formula>0</formula>
    </cfRule>
  </conditionalFormatting>
  <conditionalFormatting sqref="A17:F18">
    <cfRule type="expression" dxfId="5" priority="5">
      <formula>$M17=0</formula>
    </cfRule>
    <cfRule type="cellIs" dxfId="4" priority="6" operator="equal">
      <formula>0</formula>
    </cfRule>
  </conditionalFormatting>
  <conditionalFormatting sqref="A19:J20">
    <cfRule type="expression" dxfId="3" priority="3">
      <formula>$M19=0</formula>
    </cfRule>
    <cfRule type="cellIs" dxfId="2" priority="4" operator="equal">
      <formula>0</formula>
    </cfRule>
  </conditionalFormatting>
  <conditionalFormatting sqref="A19:F20">
    <cfRule type="expression" dxfId="1" priority="1">
      <formula>$M19=0</formula>
    </cfRule>
    <cfRule type="cellIs" dxfId="0" priority="2" operator="equal">
      <formula>0</formula>
    </cfRule>
  </conditionalFormatting>
  <pageMargins left="0.47244094488188981" right="0.23622047244094491" top="0.78740157480314965" bottom="0" header="0.31496062992125984" footer="0.31496062992125984"/>
  <pageSetup paperSize="9" scale="71"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34B51E7B0D5E49B69185CEF03EC48E" ma:contentTypeVersion="8" ma:contentTypeDescription="Vytvoří nový dokument" ma:contentTypeScope="" ma:versionID="d53a20e02733158ad836bae15b80bb28">
  <xsd:schema xmlns:xsd="http://www.w3.org/2001/XMLSchema" xmlns:xs="http://www.w3.org/2001/XMLSchema" xmlns:p="http://schemas.microsoft.com/office/2006/metadata/properties" xmlns:ns2="7fb0215d-5a29-4068-b9b2-30a237f24f13" xmlns:ns3="26b7fe97-6423-4cf9-ad56-9f8a47dc0d62" targetNamespace="http://schemas.microsoft.com/office/2006/metadata/properties" ma:root="true" ma:fieldsID="1dc466f81670f53b359c28702152fd7a" ns2:_="" ns3:_="">
    <xsd:import namespace="7fb0215d-5a29-4068-b9b2-30a237f24f13"/>
    <xsd:import namespace="26b7fe97-6423-4cf9-ad56-9f8a47dc0d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b0215d-5a29-4068-b9b2-30a237f24f13"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b7fe97-6423-4cf9-ad56-9f8a47dc0d62"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1779C37-1B6A-43DC-B60F-DEB2912ADCCB}"/>
</file>

<file path=customXml/itemProps2.xml><?xml version="1.0" encoding="utf-8"?>
<ds:datastoreItem xmlns:ds="http://schemas.openxmlformats.org/officeDocument/2006/customXml" ds:itemID="{8FB59573-E1AF-46DA-82ED-C33ECACF37F3}"/>
</file>

<file path=customXml/itemProps3.xml><?xml version="1.0" encoding="utf-8"?>
<ds:datastoreItem xmlns:ds="http://schemas.openxmlformats.org/officeDocument/2006/customXml" ds:itemID="{76C6B4A0-CD7C-4D32-AE7B-52B1C34C732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KALKULACE</vt:lpstr>
      <vt:lpstr>KALKULACE!Oblast_tisku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NoLubos</dc:creator>
  <cp:lastModifiedBy>Lenovo</cp:lastModifiedBy>
  <cp:lastPrinted>2019-03-05T11:59:43Z</cp:lastPrinted>
  <dcterms:created xsi:type="dcterms:W3CDTF">2016-11-14T13:56:29Z</dcterms:created>
  <dcterms:modified xsi:type="dcterms:W3CDTF">2019-03-11T11:26:28Z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0x010100F434B51E7B0D5E49B69185CEF03EC48E</vt:lpwstr>
  </property>
</Properties>
</file>