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-2-2 - Komunikace Seif..." sheetId="2" r:id="rId2"/>
    <sheet name="100-6 - VO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'100-2-2 - Komunikace Seif...'!$C$86:$K$203</definedName>
    <definedName name="_xlnm.Print_Area" localSheetId="1">'100-2-2 - Komunikace Seif...'!$C$4:$J$39,'100-2-2 - Komunikace Seif...'!$C$45:$J$68,'100-2-2 - Komunikace Seif...'!$C$74:$J$203</definedName>
    <definedName name="_xlnm._FilterDatabase" localSheetId="2" hidden="1">'100-6 - VON'!$C$83:$K$114</definedName>
    <definedName name="_xlnm.Print_Area" localSheetId="2">'100-6 - VON'!$C$4:$J$39,'100-6 - VON'!$C$45:$J$65,'100-6 - VON'!$C$71:$J$114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'100-2-2 - Komunikace Seif...'!$86:$86</definedName>
    <definedName name="_xlnm.Print_Titles" localSheetId="2">'100-6 - VON'!$83:$83</definedName>
  </definedNames>
  <calcPr fullCalcOnLoad="1"/>
</workbook>
</file>

<file path=xl/sharedStrings.xml><?xml version="1.0" encoding="utf-8"?>
<sst xmlns="http://schemas.openxmlformats.org/spreadsheetml/2006/main" count="1929" uniqueCount="561">
  <si>
    <t>Export Komplet</t>
  </si>
  <si>
    <t>VZ</t>
  </si>
  <si>
    <t>2.0</t>
  </si>
  <si>
    <t>ZAMOK</t>
  </si>
  <si>
    <t>False</t>
  </si>
  <si>
    <t>{4c83c948-d62c-4adb-b3b7-5dd2f47eb33b}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</si>
  <si>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</si>
  <si>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</si>
  <si>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</si>
  <si>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</si>
  <si>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</si>
  <si>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</si>
  <si>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</si>
  <si>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</si>
  <si>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1_19_2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</si>
  <si>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</si>
  <si>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</si>
  <si>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MALÁ PRŮMYSLOVÁ A OBYTNÁ ZÓNA , LOKALITA SYLVÁROV-2021.12</t>
  </si>
  <si>
    <t>KSO:</t>
  </si>
  <si>
    <t/>
  </si>
  <si>
    <t>CC-CZ:</t>
  </si>
  <si>
    <t>Místo:</t>
  </si>
  <si>
    <t>Dvůr Králové nad Labem</t>
  </si>
  <si>
    <t>Datum:</t>
  </si>
  <si>
    <t>6. 6. 2021</t>
  </si>
  <si>
    <t>Zadavatel:</t>
  </si>
  <si>
    <t>IČ:</t>
  </si>
  <si>
    <t>00277819</t>
  </si>
  <si>
    <t>Město Dvůr Králové nad Labem</t>
  </si>
  <si>
    <t>DIČ:</t>
  </si>
  <si>
    <t>Uchazeč:</t>
  </si>
  <si>
    <t>Vyplň údaj</t>
  </si>
  <si>
    <t>Projektant:</t>
  </si>
  <si>
    <t>73648761</t>
  </si>
  <si>
    <t>Daniel Kadavý, projektová činnost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</si>
  <si>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</si>
  <si>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</si>
  <si>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</si>
  <si>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</si>
  <si>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</si>
  <si>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</si>
  <si>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</si>
  <si>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</si>
  <si>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</si>
  <si>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</si>
  <si>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</si>
  <si>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</si>
  <si>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</si>
  <si>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</si>
  <si>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</si>
  <si>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</si>
  <si>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</si>
  <si>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</si>
  <si>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</si>
  <si>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</si>
  <si>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</si>
  <si>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</si>
  <si>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</si>
  <si>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</si>
  <si>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</si>
  <si>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</si>
  <si>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</si>
  <si>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</si>
  <si>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</si>
  <si>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</si>
  <si>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</si>
  <si>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</si>
  <si>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</si>
  <si>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</si>
  <si>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</si>
  <si>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</si>
  <si>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</si>
  <si>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</si>
  <si>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</si>
  <si>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</si>
  <si>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</si>
  <si>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</si>
  <si>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</si>
  <si>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</si>
  <si>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100-2-2</t>
  </si>
  <si>
    <t>Komunikace Seifertova, část 2</t>
  </si>
  <si>
    <t>STA</t>
  </si>
  <si>
    <t>1</t>
  </si>
  <si>
    <t>{0c478d69-e27a-400c-8b67-4e9656cbc21c}</t>
  </si>
  <si>
    <t>2</t>
  </si>
  <si>
    <t>100-6</t>
  </si>
  <si>
    <t>VON</t>
  </si>
  <si>
    <t>{ba49d205-6852-4e6d-8434-add0765100d1}</t>
  </si>
  <si>
    <t>KRYCÍ LIST SOUPISU PRACÍ</t>
  </si>
  <si>
    <t>Objekt:</t>
  </si>
  <si>
    <t>100-2-2 - Komunikace Seifertova, část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</si>
  <si>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</si>
  <si>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</si>
  <si>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</si>
  <si>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</si>
  <si>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</si>
  <si>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</si>
  <si>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</si>
  <si>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</si>
  <si>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</si>
  <si>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</si>
  <si>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</si>
  <si>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</si>
  <si>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</si>
  <si>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</si>
  <si>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</si>
  <si>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</si>
  <si>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</si>
  <si>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</si>
  <si>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</si>
  <si>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</si>
  <si>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</si>
  <si>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</si>
  <si>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</si>
  <si>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</si>
  <si>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</si>
  <si>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</si>
  <si>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</si>
  <si>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</si>
  <si>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</si>
  <si>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</si>
  <si>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113107322</t>
  </si>
  <si>
    <t>Odstranění podkladu z kameniva drceného tl přes 100 do 200 mm strojně pl do 50 m2</t>
  </si>
  <si>
    <t>m2</t>
  </si>
  <si>
    <t>4</t>
  </si>
  <si>
    <t>1905180316</t>
  </si>
  <si>
    <t>PP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</si>
  <si>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</si>
  <si>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Online PSC</t>
  </si>
  <si>
    <t>https://podminky.urs.cz/item/CS_URS_2023_01/113107322</t>
  </si>
  <si>
    <t>113107342</t>
  </si>
  <si>
    <t>Odstranění podkladu živičného tl přes 50 do 100 mm strojně pl do 50 m2</t>
  </si>
  <si>
    <t>-328849847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</si>
  <si>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</si>
  <si>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https://podminky.urs.cz/item/CS_URS_2023_01/113107342</t>
  </si>
  <si>
    <t>3</t>
  </si>
  <si>
    <t>121151103</t>
  </si>
  <si>
    <t>Sejmutí ornice plochy do 100 m2 tl vrstvy do 200 mm strojně</t>
  </si>
  <si>
    <t>1157158944</t>
  </si>
  <si>
    <t>Sejmutí ornice strojně při souvislé ploše do 100 m2, tl. vrstvy do 200 mm</t>
  </si>
  <si>
    <t>https://podminky.urs.cz/item/CS_URS_2023_01/121151103</t>
  </si>
  <si>
    <t>122552205</t>
  </si>
  <si>
    <t>Odkopávky a prokopávky nezapažené pro silnice a dálnice v hornině třídy těžitelnosti III objem do 1000 m3 strojně</t>
  </si>
  <si>
    <t>m3</t>
  </si>
  <si>
    <t>-1967785162</t>
  </si>
  <si>
    <t>Odkopávky a prokopávky nezapažené pro silnice a dálnice strojně v hornině třídy těžitelnosti III přes 500 do 1 000 m3</t>
  </si>
  <si>
    <t>https://podminky.urs.cz/item/CS_URS_2023_01/122552205</t>
  </si>
  <si>
    <t>VV</t>
  </si>
  <si>
    <t>0,5*1359"sanace,výměna zemin v aktivní zóně"</t>
  </si>
  <si>
    <t>542,9"komunikace"</t>
  </si>
  <si>
    <t>Součet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</si>
  <si>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</si>
  <si>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</si>
  <si>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skládku zhotovitele</t>
  </si>
  <si>
    <t>-1302279596</t>
  </si>
  <si>
    <t>https://podminky.urs.cz/item/CS_URS_2023_01/162751117</t>
  </si>
  <si>
    <t>1222,4"komunikace"</t>
  </si>
  <si>
    <t>6</t>
  </si>
  <si>
    <t>167151111</t>
  </si>
  <si>
    <t>Nakládání výkopku z hornin třídy těžitelnosti I skupiny 1 až 3 přes 100 m3</t>
  </si>
  <si>
    <t>-1063115256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</si>
  <si>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</si>
  <si>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</si>
  <si>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1222,4"Komunikace"</t>
  </si>
  <si>
    <t>7</t>
  </si>
  <si>
    <t>181151331</t>
  </si>
  <si>
    <t>Plošná úprava terénu přes 500 m2 zemina skupiny 1 až 4 nerovnosti přes 150 do 200 mm v rovinně a svahu do 1:5</t>
  </si>
  <si>
    <t>-2067337956</t>
  </si>
  <si>
    <t>Plošná úprava terénu v zemině skupiny 1 až 4 s urovnáním povrchu bez doplnění ornice souvislé plochy přes 500 m2 při nerovnostech terénu přes 150 do 200 mm v rovině nebo na svahu do 1:5</t>
  </si>
  <si>
    <t>https://podminky.urs.cz/item/CS_URS_2023_01/181151331</t>
  </si>
  <si>
    <t>8</t>
  </si>
  <si>
    <t>181152302</t>
  </si>
  <si>
    <t>Úprava pláně pro silnice a dálnice v zářezech se zhutněním</t>
  </si>
  <si>
    <t>937880662</t>
  </si>
  <si>
    <t>Úprava pláně na stavbách silnic a dálnic strojně v zářezech mimo skalních se zhutněním</t>
  </si>
  <si>
    <t>https://podminky.urs.cz/item/CS_URS_2023_01/181152302</t>
  </si>
  <si>
    <t>9</t>
  </si>
  <si>
    <t>181351113</t>
  </si>
  <si>
    <t>Rozprostření ornice tl vrstvy do 200 mm pl přes 500 m2 v rovině nebo ve svahu do 1:5 strojně</t>
  </si>
  <si>
    <t>-1291111567</t>
  </si>
  <si>
    <t>Rozprostření a urovnání ornice v rovině nebo ve svahu sklonu do 1:5 strojně při souvislé ploše přes 500 m2, tl. vrstvy do 200 mm</t>
  </si>
  <si>
    <t>https://podminky.urs.cz/item/CS_URS_2023_01/181351113</t>
  </si>
  <si>
    <t>Zakládání</t>
  </si>
  <si>
    <t>Komunikace pozemní</t>
  </si>
  <si>
    <t>10</t>
  </si>
  <si>
    <t>564851111</t>
  </si>
  <si>
    <t>Podklad ze štěrkodrtě ŠD plochy přes 100 m2 tl 150 mm</t>
  </si>
  <si>
    <t>-30940718</t>
  </si>
  <si>
    <t>Podklad ze štěrkodrti ŠD s rozprostřením a zhutněním plochy přes 100 m2, po zhutnění tl. 150 mm</t>
  </si>
  <si>
    <t>https://podminky.urs.cz/item/CS_URS_2023_01/564851111</t>
  </si>
  <si>
    <t>"pochozí plocha"16,5</t>
  </si>
  <si>
    <t>"dorpvnání povrchu pakoviště u TS ŠD fr. 0-32"342</t>
  </si>
  <si>
    <t>11</t>
  </si>
  <si>
    <t>564851114</t>
  </si>
  <si>
    <t>Podklad ze štěrkodrtě ŠD plochy přes 100 m2 tl 180 mm</t>
  </si>
  <si>
    <t>1249249767</t>
  </si>
  <si>
    <t>Podklad ze štěrkodrti ŠD s rozprostřením a zhutněním plochy přes 100 m2, po zhutnění tl. 180 mm</t>
  </si>
  <si>
    <t>https://podminky.urs.cz/item/CS_URS_2023_01/564851114</t>
  </si>
  <si>
    <t>12</t>
  </si>
  <si>
    <t>564971315</t>
  </si>
  <si>
    <t>Podklad z betonového recyklátu plochy přes 100 m2 tl 250 mm</t>
  </si>
  <si>
    <t>566816265</t>
  </si>
  <si>
    <t>Podklad nebo podsyp z betonového recyklátu s rozprostřením a zhutněním plochy přes 100 m2, po zhutnění tl. 250 mm</t>
  </si>
  <si>
    <t>https://podminky.urs.cz/item/CS_URS_2023_01/564971315</t>
  </si>
  <si>
    <t>1359*2"sanace,výměna zemin v aktivní zóně"</t>
  </si>
  <si>
    <t>13</t>
  </si>
  <si>
    <t>565135121</t>
  </si>
  <si>
    <t>Asfaltový beton vrstva podkladní ACP 16 (obalované kamenivo OKS) tl 50 mm š přes 3 m</t>
  </si>
  <si>
    <t>2141119155</t>
  </si>
  <si>
    <t>Asfaltový beton vrstva podkladní ACP 16 (obalované kamenivo střednězrnné - OKS) s rozprostřením a zhutněním v pruhu šířky přes 3 m, po zhutnění tl. 50 mm</t>
  </si>
  <si>
    <t>https://podminky.urs.cz/item/CS_URS_2023_01/565135121</t>
  </si>
  <si>
    <t>14</t>
  </si>
  <si>
    <t>567121111</t>
  </si>
  <si>
    <t>Podklad ze směsi stmelené cementem SC C 3/4 (SC I) tl 120 mm</t>
  </si>
  <si>
    <t>-462750625</t>
  </si>
  <si>
    <t>Podklad ze směsi stmelené cementem SC bez dilatačních spár, s rozprostřením a zhutněním SC C 3/4 (SC I), po zhutnění tl. 120 mm</t>
  </si>
  <si>
    <t>https://podminky.urs.cz/item/CS_URS_2023_01/567121111</t>
  </si>
  <si>
    <t>569851111</t>
  </si>
  <si>
    <t>Zpevnění krajnic štěrkodrtí tl 150 mm</t>
  </si>
  <si>
    <t>855178414</t>
  </si>
  <si>
    <t>Zpevnění krajnic nebo komunikací pro pěší s rozprostřením a zhutněním, po zhutnění štěrkodrtí tl. 150 mm</t>
  </si>
  <si>
    <t>https://podminky.urs.cz/item/CS_URS_2023_01/569851111</t>
  </si>
  <si>
    <t>16</t>
  </si>
  <si>
    <t>573231108</t>
  </si>
  <si>
    <t>Postřik živičný spojovací ze silniční emulze v množství 0,50 kg/m2</t>
  </si>
  <si>
    <t>-1957026071</t>
  </si>
  <si>
    <t>Postřik spojovací PS bez posypu kamenivem ze silniční emulze, v množství 0,50 kg/m2</t>
  </si>
  <si>
    <t>https://podminky.urs.cz/item/CS_URS_2023_01/573231108</t>
  </si>
  <si>
    <t>17</t>
  </si>
  <si>
    <t>577134221</t>
  </si>
  <si>
    <t>Asfaltový beton vrstva obrusná ACO 11 (ABS) tř. II tl 40 mm š přes 3 m z nemodifikovaného asfaltu</t>
  </si>
  <si>
    <t>-1411027626</t>
  </si>
  <si>
    <t>Asfaltový beton vrstva obrusná ACO 11 (ABS) s rozprostřením a se zhutněním z nemodifikovaného asfaltu v pruhu šířky přes 3 m tř. II, po zhutnění tl. 40 mm</t>
  </si>
  <si>
    <t>https://podminky.urs.cz/item/CS_URS_2023_01/577134221</t>
  </si>
  <si>
    <t>18</t>
  </si>
  <si>
    <t>596211110</t>
  </si>
  <si>
    <t>Kladení zámkové dlažby komunikací pro pěší ručně tl 60 mm skupiny A pl do 50 m2</t>
  </si>
  <si>
    <t>-1254445292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</si>
  <si>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</si>
  <si>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</si>
  <si>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>19</t>
  </si>
  <si>
    <t>M</t>
  </si>
  <si>
    <t>59245015</t>
  </si>
  <si>
    <t>dlažba zámková tvaru I 200x165x60mm přírodní</t>
  </si>
  <si>
    <t>1662271569</t>
  </si>
  <si>
    <t>Trubní vedení</t>
  </si>
  <si>
    <t>20</t>
  </si>
  <si>
    <t>899331111</t>
  </si>
  <si>
    <t>Výšková úprava uličního vstupu nebo vpusti do 200 mm zvýšením poklopu</t>
  </si>
  <si>
    <t>kus</t>
  </si>
  <si>
    <t>-1088475408</t>
  </si>
  <si>
    <t>https://podminky.urs.cz/item/CS_URS_2023_01/899331111</t>
  </si>
  <si>
    <t>899431111</t>
  </si>
  <si>
    <t>Výšková úprava uličního vstupu nebo vpusti do 200 mm zvýšením krycího hrnce, šoupěte nebo hydrantu</t>
  </si>
  <si>
    <t>-1355125368</t>
  </si>
  <si>
    <t>Výšková úprava uličního vstupu nebo vpusti do 200 mm zvýšením krycího hrnce, šoupěte nebo hydrantu bez úpravy armatur</t>
  </si>
  <si>
    <t>https://podminky.urs.cz/item/CS_URS_2023_01/899431111</t>
  </si>
  <si>
    <t>Ostatní konstrukce a práce, bourání</t>
  </si>
  <si>
    <t>22</t>
  </si>
  <si>
    <t>916131213</t>
  </si>
  <si>
    <t>Osazení silničního obrubníku betonového stojatého s boční opěrou do lože z betonu prostého</t>
  </si>
  <si>
    <t>m</t>
  </si>
  <si>
    <t>735291455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</si>
  <si>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</si>
  <si>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</si>
  <si>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17+24</t>
  </si>
  <si>
    <t>23</t>
  </si>
  <si>
    <t>59217029</t>
  </si>
  <si>
    <t>obrubník betonový silniční nájezdový 1000x150x150mm</t>
  </si>
  <si>
    <t>-1905020356</t>
  </si>
  <si>
    <t>"pochozí plocha" 17</t>
  </si>
  <si>
    <t>24</t>
  </si>
  <si>
    <t>CSB.0019984.URS</t>
  </si>
  <si>
    <t>Obrubník oblouk vnější R1 780x150x250</t>
  </si>
  <si>
    <t>-370481167</t>
  </si>
  <si>
    <t>"ochrana lamp VO"24</t>
  </si>
  <si>
    <t>25</t>
  </si>
  <si>
    <t>919732211</t>
  </si>
  <si>
    <t>Styčná spára napojení nového živičného povrchu na stávající za tepla š 15 mm hl 25 mm s prořezáním</t>
  </si>
  <si>
    <t>1772488712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</si>
  <si>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</si>
  <si>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</si>
  <si>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26</t>
  </si>
  <si>
    <t>966006211</t>
  </si>
  <si>
    <t>Odstranění svislých dopravních značek ze sloupů, sloupků nebo konzol</t>
  </si>
  <si>
    <t>319408484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</si>
  <si>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</si>
  <si>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</si>
  <si>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27</t>
  </si>
  <si>
    <t>966006221</t>
  </si>
  <si>
    <t>Odstranění trubkového nástavce ze sloupku včetně demontáže dopravní značky</t>
  </si>
  <si>
    <t>-1215924491</t>
  </si>
  <si>
    <t>Odstranění trubkového nástavce ze sloupku s odklizením materiálu na vzdálenost do 20 m nebo s naložením na dopravní prostředek včetně demontáže dopravní značky</t>
  </si>
  <si>
    <t>https://podminky.urs.cz/item/CS_URS_2023_01/966006221</t>
  </si>
  <si>
    <t>997</t>
  </si>
  <si>
    <t>Přesun sutě</t>
  </si>
  <si>
    <t>28</t>
  </si>
  <si>
    <t>997221551</t>
  </si>
  <si>
    <t>Vodorovná doprava suti bez naložení, ale se složením a s hrubým urovnáním ze sypkých materiálů, na na skládku zhotovitele</t>
  </si>
  <si>
    <t>t</t>
  </si>
  <si>
    <t>-1723157007</t>
  </si>
  <si>
    <t>https://podminky.urs.cz/item/CS_URS_2023_01/997221551</t>
  </si>
  <si>
    <t>277,24+43,34</t>
  </si>
  <si>
    <t>29</t>
  </si>
  <si>
    <t>997221873</t>
  </si>
  <si>
    <t>Poplatek za uložení stavebního odpadu na recyklační skládce (skládkovné) zeminy a kamení zatříděného do Katalogu odpadů pod kódem 17 05 04</t>
  </si>
  <si>
    <t>-1864837428</t>
  </si>
  <si>
    <t>https://podminky.urs.cz/item/CS_URS_2023_01/997221873</t>
  </si>
  <si>
    <t>277,24</t>
  </si>
  <si>
    <t>30</t>
  </si>
  <si>
    <t>997221875</t>
  </si>
  <si>
    <t>Poplatek za uložení stavebního odpadu na recyklační skládce (skládkovné) asfaltového bez obsahu dehtu zatříděného do Katalogu odpadů pod kódem 17 03 02</t>
  </si>
  <si>
    <t>186458505</t>
  </si>
  <si>
    <t>https://podminky.urs.cz/item/CS_URS_2023_01/997221875</t>
  </si>
  <si>
    <t>43,34</t>
  </si>
  <si>
    <t>998</t>
  </si>
  <si>
    <t>Přesun hmot</t>
  </si>
  <si>
    <t>31</t>
  </si>
  <si>
    <t>998223011</t>
  </si>
  <si>
    <t>Přesun hmot pro pozemní komunikace s krytem dlážděným</t>
  </si>
  <si>
    <t>-67569534</t>
  </si>
  <si>
    <t>Přesun hmot pro pozemní komunikace s krytem dlážděným dopravní vzdálenost do 200 m jakékoliv délky objektu</t>
  </si>
  <si>
    <t>https://podminky.urs.cz/item/CS_URS_2023_01/998223011</t>
  </si>
  <si>
    <t>100-6 -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</si>
  <si>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</si>
  <si>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</si>
  <si>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</si>
  <si>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</si>
  <si>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</si>
  <si>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</si>
  <si>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</si>
  <si>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</si>
  <si>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</si>
  <si>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012002000</t>
  </si>
  <si>
    <t>Geodetické práce</t>
  </si>
  <si>
    <t>soubor</t>
  </si>
  <si>
    <t>1024</t>
  </si>
  <si>
    <t>-891418944</t>
  </si>
  <si>
    <t>https://podminky.urs.cz/item/CS_URS_2023_01/012002000</t>
  </si>
  <si>
    <t>P</t>
  </si>
  <si>
    <t>Poznámka k položce:
Vytyčení stavby
Skutečné zaměření savby</t>
  </si>
  <si>
    <t>013254000</t>
  </si>
  <si>
    <t>Dokumentace skutečného provedení stavby</t>
  </si>
  <si>
    <t>-1060648980</t>
  </si>
  <si>
    <t>https://podminky.urs.cz/item/CS_URS_2023_01/013254000</t>
  </si>
  <si>
    <t>VRN3</t>
  </si>
  <si>
    <t>Zařízení staveniště</t>
  </si>
  <si>
    <t>031002000</t>
  </si>
  <si>
    <t>Související práce pro zařízení staveniště</t>
  </si>
  <si>
    <t>-1607277799</t>
  </si>
  <si>
    <t>https://podminky.urs.cz/item/CS_URS_2023_01/031002000</t>
  </si>
  <si>
    <t>032002000</t>
  </si>
  <si>
    <t>Vybavení staveniště</t>
  </si>
  <si>
    <t>-1413601858</t>
  </si>
  <si>
    <t>https://podminky.urs.cz/item/CS_URS_2023_01/032002000</t>
  </si>
  <si>
    <t>039002000</t>
  </si>
  <si>
    <t>Zrušení zařízení staveniště</t>
  </si>
  <si>
    <t>-1888467305</t>
  </si>
  <si>
    <t>https://podminky.urs.cz/item/CS_URS_2023_01/039002000</t>
  </si>
  <si>
    <t>VRN4</t>
  </si>
  <si>
    <t>Inženýrská činnost</t>
  </si>
  <si>
    <t>043154000</t>
  </si>
  <si>
    <t>Zkoušky hutnicí</t>
  </si>
  <si>
    <t>-826154157</t>
  </si>
  <si>
    <t>https://podminky.urs.cz/item/CS_URS_2023_01/043154000</t>
  </si>
  <si>
    <t>VRN7</t>
  </si>
  <si>
    <t>Provozní vlivy</t>
  </si>
  <si>
    <t>072103001</t>
  </si>
  <si>
    <t>Projednání DIO a zajištění DIR komunikace II.a III. třídy</t>
  </si>
  <si>
    <t>-1419887188</t>
  </si>
  <si>
    <t>https://podminky.urs.cz/item/CS_URS_2023_01/072103001</t>
  </si>
  <si>
    <t>075002000</t>
  </si>
  <si>
    <t>Ochranná pásma</t>
  </si>
  <si>
    <t>kpl.</t>
  </si>
  <si>
    <t>-1044276024</t>
  </si>
  <si>
    <t>https://podminky.urs.cz/item/CS_URS_2021_02/075002000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</si>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</sst>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322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2552205" TargetMode="External" /><Relationship Id="rId5" Type="http://schemas.openxmlformats.org/officeDocument/2006/relationships/hyperlink" Target="https://podminky.urs.cz/item/CS_URS_2023_01/162751117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81151331" TargetMode="External" /><Relationship Id="rId8" Type="http://schemas.openxmlformats.org/officeDocument/2006/relationships/hyperlink" Target="https://podminky.urs.cz/item/CS_URS_2023_01/181152302" TargetMode="External" /><Relationship Id="rId9" Type="http://schemas.openxmlformats.org/officeDocument/2006/relationships/hyperlink" Target="https://podminky.urs.cz/item/CS_URS_2023_01/181351113" TargetMode="External" /><Relationship Id="rId10" Type="http://schemas.openxmlformats.org/officeDocument/2006/relationships/hyperlink" Target="https://podminky.urs.cz/item/CS_URS_2023_01/564851111" TargetMode="External" /><Relationship Id="rId11" Type="http://schemas.openxmlformats.org/officeDocument/2006/relationships/hyperlink" Target="https://podminky.urs.cz/item/CS_URS_2023_01/564851114" TargetMode="External" /><Relationship Id="rId12" Type="http://schemas.openxmlformats.org/officeDocument/2006/relationships/hyperlink" Target="https://podminky.urs.cz/item/CS_URS_2023_01/564971315" TargetMode="External" /><Relationship Id="rId13" Type="http://schemas.openxmlformats.org/officeDocument/2006/relationships/hyperlink" Target="https://podminky.urs.cz/item/CS_URS_2023_01/565135121" TargetMode="External" /><Relationship Id="rId14" Type="http://schemas.openxmlformats.org/officeDocument/2006/relationships/hyperlink" Target="https://podminky.urs.cz/item/CS_URS_2023_01/567121111" TargetMode="External" /><Relationship Id="rId15" Type="http://schemas.openxmlformats.org/officeDocument/2006/relationships/hyperlink" Target="https://podminky.urs.cz/item/CS_URS_2023_01/569851111" TargetMode="External" /><Relationship Id="rId16" Type="http://schemas.openxmlformats.org/officeDocument/2006/relationships/hyperlink" Target="https://podminky.urs.cz/item/CS_URS_2023_01/573231108" TargetMode="External" /><Relationship Id="rId17" Type="http://schemas.openxmlformats.org/officeDocument/2006/relationships/hyperlink" Target="https://podminky.urs.cz/item/CS_URS_2023_01/577134221" TargetMode="External" /><Relationship Id="rId18" Type="http://schemas.openxmlformats.org/officeDocument/2006/relationships/hyperlink" Target="https://podminky.urs.cz/item/CS_URS_2023_01/596211110" TargetMode="External" /><Relationship Id="rId19" Type="http://schemas.openxmlformats.org/officeDocument/2006/relationships/hyperlink" Target="https://podminky.urs.cz/item/CS_URS_2023_01/899331111" TargetMode="External" /><Relationship Id="rId20" Type="http://schemas.openxmlformats.org/officeDocument/2006/relationships/hyperlink" Target="https://podminky.urs.cz/item/CS_URS_2023_01/899431111" TargetMode="External" /><Relationship Id="rId21" Type="http://schemas.openxmlformats.org/officeDocument/2006/relationships/hyperlink" Target="https://podminky.urs.cz/item/CS_URS_2023_01/916131213" TargetMode="External" /><Relationship Id="rId22" Type="http://schemas.openxmlformats.org/officeDocument/2006/relationships/hyperlink" Target="https://podminky.urs.cz/item/CS_URS_2023_01/919732211" TargetMode="External" /><Relationship Id="rId23" Type="http://schemas.openxmlformats.org/officeDocument/2006/relationships/hyperlink" Target="https://podminky.urs.cz/item/CS_URS_2023_01/966006211" TargetMode="External" /><Relationship Id="rId24" Type="http://schemas.openxmlformats.org/officeDocument/2006/relationships/hyperlink" Target="https://podminky.urs.cz/item/CS_URS_2023_01/966006221" TargetMode="External" /><Relationship Id="rId25" Type="http://schemas.openxmlformats.org/officeDocument/2006/relationships/hyperlink" Target="https://podminky.urs.cz/item/CS_URS_2023_01/997221551" TargetMode="External" /><Relationship Id="rId26" Type="http://schemas.openxmlformats.org/officeDocument/2006/relationships/hyperlink" Target="https://podminky.urs.cz/item/CS_URS_2023_01/997221873" TargetMode="External" /><Relationship Id="rId27" Type="http://schemas.openxmlformats.org/officeDocument/2006/relationships/hyperlink" Target="https://podminky.urs.cz/item/CS_URS_2023_01/997221875" TargetMode="External" /><Relationship Id="rId28" Type="http://schemas.openxmlformats.org/officeDocument/2006/relationships/hyperlink" Target="https://podminky.urs.cz/item/CS_URS_2023_01/998223011" TargetMode="External" /><Relationship Id="rId2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1002000" TargetMode="External" /><Relationship Id="rId4" Type="http://schemas.openxmlformats.org/officeDocument/2006/relationships/hyperlink" Target="https://podminky.urs.cz/item/CS_URS_2023_01/032002000" TargetMode="External" /><Relationship Id="rId5" Type="http://schemas.openxmlformats.org/officeDocument/2006/relationships/hyperlink" Target="https://podminky.urs.cz/item/CS_URS_2023_01/039002000" TargetMode="External" /><Relationship Id="rId6" Type="http://schemas.openxmlformats.org/officeDocument/2006/relationships/hyperlink" Target="https://podminky.urs.cz/item/CS_URS_2023_01/043154000" TargetMode="External" /><Relationship Id="rId7" Type="http://schemas.openxmlformats.org/officeDocument/2006/relationships/hyperlink" Target="https://podminky.urs.cz/item/CS_URS_2023_01/072103001" TargetMode="External" /><Relationship Id="rId8" Type="http://schemas.openxmlformats.org/officeDocument/2006/relationships/hyperlink" Target="https://podminky.urs.cz/item/CS_URS_2021_02/075002000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1_19_2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MALÁ PRŮMYSLOVÁ A OBYTNÁ ZÓNA , LOKALITA SYLVÁROV-2021.12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Dvůr Králové nad Labem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6. 6. 2021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25.6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Dvůr Králové nad Labem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Daniel Kadavý, projektová činnost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'100-2-2 - Komunikace Seif...'!J30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ROUND(SUM(AV55:AW55),2)</f>
        <v>0</v>
      </c>
      <c r="AU55" s="121">
        <f>'100-2-2 - Komunikace Seif...'!P87</f>
        <v>0</v>
      </c>
      <c r="AV55" s="120">
        <f>'100-2-2 - Komunikace Seif...'!J33</f>
        <v>0</v>
      </c>
      <c r="AW55" s="120">
        <f>'100-2-2 - Komunikace Seif...'!J34</f>
        <v>0</v>
      </c>
      <c r="AX55" s="120">
        <f>'100-2-2 - Komunikace Seif...'!J35</f>
        <v>0</v>
      </c>
      <c r="AY55" s="120">
        <f>'100-2-2 - Komunikace Seif...'!J36</f>
        <v>0</v>
      </c>
      <c r="AZ55" s="120">
        <f>'100-2-2 - Komunikace Seif...'!F33</f>
        <v>0</v>
      </c>
      <c r="BA55" s="120">
        <f>'100-2-2 - Komunikace Seif...'!F34</f>
        <v>0</v>
      </c>
      <c r="BB55" s="120">
        <f>'100-2-2 - Komunikace Seif...'!F35</f>
        <v>0</v>
      </c>
      <c r="BC55" s="120">
        <f>'100-2-2 - Komunikace Seif...'!F36</f>
        <v>0</v>
      </c>
      <c r="BD55" s="122">
        <f>'100-2-2 - Komunikace Seif...'!F37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'100-6 - VON'!J30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24">
        <v>0</v>
      </c>
      <c r="AT56" s="125">
        <f>ROUND(SUM(AV56:AW56),2)</f>
        <v>0</v>
      </c>
      <c r="AU56" s="126">
        <f>'100-6 - VON'!P84</f>
        <v>0</v>
      </c>
      <c r="AV56" s="125">
        <f>'100-6 - VON'!J33</f>
        <v>0</v>
      </c>
      <c r="AW56" s="125">
        <f>'100-6 - VON'!J34</f>
        <v>0</v>
      </c>
      <c r="AX56" s="125">
        <f>'100-6 - VON'!J35</f>
        <v>0</v>
      </c>
      <c r="AY56" s="125">
        <f>'100-6 - VON'!J36</f>
        <v>0</v>
      </c>
      <c r="AZ56" s="125">
        <f>'100-6 - VON'!F33</f>
        <v>0</v>
      </c>
      <c r="BA56" s="125">
        <f>'100-6 - VON'!F34</f>
        <v>0</v>
      </c>
      <c r="BB56" s="125">
        <f>'100-6 - VON'!F35</f>
        <v>0</v>
      </c>
      <c r="BC56" s="125">
        <f>'100-6 - VON'!F36</f>
        <v>0</v>
      </c>
      <c r="BD56" s="127">
        <f>'100-6 - VON'!F37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00-2-2 - Komunikace Seif...'!C2" display="/"/>
    <hyperlink ref="A56" location="'100-6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88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ROUND(J87,2)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ROUND((SUM(BE87:BE203)),2)</f>
        <v>0</v>
      </c>
      <c r="G33" s="38"/>
      <c r="H33" s="38"/>
      <c r="I33" s="148">
        <v>0.21</v>
      </c>
      <c r="J33" s="147">
        <f>ROUND(((SUM(BE87:BE203))*I33),2)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ROUND((SUM(BF87:BF203)),2)</f>
        <v>0</v>
      </c>
      <c r="G34" s="38"/>
      <c r="H34" s="38"/>
      <c r="I34" s="148">
        <v>0.15</v>
      </c>
      <c r="J34" s="147">
        <f>ROUND(((SUM(BF87:BF203))*I34),2)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ROUND((SUM(BG87:BG203)),2)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ROUND((SUM(BH87:BH203)),2)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ROUND((SUM(BI87:BI203)),2)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100-2-2 - Komunikace Seifertova, část 2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92</v>
      </c>
      <c r="D57" s="162"/>
      <c r="E57" s="162"/>
      <c r="F57" s="162"/>
      <c r="G57" s="162"/>
      <c r="H57" s="162"/>
      <c r="I57" s="162"/>
      <c r="J57" s="163" t="s">
        <v>93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J87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94</v>
      </c>
    </row>
    <row r="60" spans="1:31" s="9" customFormat="1" ht="24.95" customHeight="1">
      <c r="A60" s="9"/>
      <c r="B60" s="165"/>
      <c r="C60" s="166"/>
      <c r="D60" s="167" t="s">
        <v>95</v>
      </c>
      <c r="E60" s="168"/>
      <c r="F60" s="168"/>
      <c r="G60" s="168"/>
      <c r="H60" s="168"/>
      <c r="I60" s="168"/>
      <c r="J60" s="169">
        <f>J88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96</v>
      </c>
      <c r="E61" s="174"/>
      <c r="F61" s="174"/>
      <c r="G61" s="174"/>
      <c r="H61" s="174"/>
      <c r="I61" s="174"/>
      <c r="J61" s="175">
        <f>J89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97</v>
      </c>
      <c r="E62" s="174"/>
      <c r="F62" s="174"/>
      <c r="G62" s="174"/>
      <c r="H62" s="174"/>
      <c r="I62" s="174"/>
      <c r="J62" s="175">
        <f>J124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98</v>
      </c>
      <c r="E63" s="174"/>
      <c r="F63" s="174"/>
      <c r="G63" s="174"/>
      <c r="H63" s="174"/>
      <c r="I63" s="174"/>
      <c r="J63" s="175">
        <f>J125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99</v>
      </c>
      <c r="E64" s="174"/>
      <c r="F64" s="174"/>
      <c r="G64" s="174"/>
      <c r="H64" s="174"/>
      <c r="I64" s="174"/>
      <c r="J64" s="175">
        <f>J159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100</v>
      </c>
      <c r="E65" s="174"/>
      <c r="F65" s="174"/>
      <c r="G65" s="174"/>
      <c r="H65" s="174"/>
      <c r="I65" s="174"/>
      <c r="J65" s="175">
        <f>J166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101</v>
      </c>
      <c r="E66" s="174"/>
      <c r="F66" s="174"/>
      <c r="G66" s="174"/>
      <c r="H66" s="174"/>
      <c r="I66" s="174"/>
      <c r="J66" s="175">
        <f>J187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102</v>
      </c>
      <c r="E67" s="174"/>
      <c r="F67" s="174"/>
      <c r="G67" s="174"/>
      <c r="H67" s="174"/>
      <c r="I67" s="174"/>
      <c r="J67" s="175">
        <f>J200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103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16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160" t="str">
        <f>E7</f>
        <v>MALÁ PRŮMYSLOVÁ A OBYTNÁ ZÓNA , LOKALITA SYLVÁROV-2021.12</v>
      </c>
      <c r="F77" s="32"/>
      <c r="G77" s="32"/>
      <c r="H77" s="32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89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69" t="str">
        <f>E9</f>
        <v>100-2-2 - Komunikace Seifertova, část 2</v>
      </c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21</v>
      </c>
      <c r="D81" s="40"/>
      <c r="E81" s="40"/>
      <c r="F81" s="27" t="str">
        <f>F12</f>
        <v>Dvůr Králové nad Labem</v>
      </c>
      <c r="G81" s="40"/>
      <c r="H81" s="40"/>
      <c r="I81" s="32" t="s">
        <v>23</v>
      </c>
      <c r="J81" s="72" t="str">
        <f>IF(J12="","",J12)</f>
        <v>6. 6. 2021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25.65" customHeight="1">
      <c r="A83" s="38"/>
      <c r="B83" s="39"/>
      <c r="C83" s="32" t="s">
        <v>25</v>
      </c>
      <c r="D83" s="40"/>
      <c r="E83" s="40"/>
      <c r="F83" s="27" t="str">
        <f>E15</f>
        <v>Město Dvůr Králové nad Labem</v>
      </c>
      <c r="G83" s="40"/>
      <c r="H83" s="40"/>
      <c r="I83" s="32" t="s">
        <v>32</v>
      </c>
      <c r="J83" s="36" t="str">
        <f>E21</f>
        <v>Daniel Kadavý, projektová činnost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30</v>
      </c>
      <c r="D84" s="40"/>
      <c r="E84" s="40"/>
      <c r="F84" s="27" t="str">
        <f>IF(E18="","",E18)</f>
        <v>Vyplň údaj</v>
      </c>
      <c r="G84" s="40"/>
      <c r="H84" s="40"/>
      <c r="I84" s="32" t="s">
        <v>36</v>
      </c>
      <c r="J84" s="36" t="str">
        <f>E24</f>
        <v xml:space="preserve"> 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0.3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11" customFormat="1" ht="29.25" customHeight="1">
      <c r="A86" s="177"/>
      <c r="B86" s="178"/>
      <c r="C86" s="179" t="s">
        <v>104</v>
      </c>
      <c r="D86" s="180" t="s">
        <v>59</v>
      </c>
      <c r="E86" s="180" t="s">
        <v>55</v>
      </c>
      <c r="F86" s="180" t="s">
        <v>56</v>
      </c>
      <c r="G86" s="180" t="s">
        <v>105</v>
      </c>
      <c r="H86" s="180" t="s">
        <v>106</v>
      </c>
      <c r="I86" s="180" t="s">
        <v>107</v>
      </c>
      <c r="J86" s="181" t="s">
        <v>93</v>
      </c>
      <c r="K86" s="182" t="s">
        <v>108</v>
      </c>
      <c r="L86" s="183"/>
      <c r="M86" s="92" t="s">
        <v>19</v>
      </c>
      <c r="N86" s="93" t="s">
        <v>44</v>
      </c>
      <c r="O86" s="93" t="s">
        <v>109</v>
      </c>
      <c r="P86" s="93" t="s">
        <v>110</v>
      </c>
      <c r="Q86" s="93" t="s">
        <v>111</v>
      </c>
      <c r="R86" s="93" t="s">
        <v>112</v>
      </c>
      <c r="S86" s="93" t="s">
        <v>113</v>
      </c>
      <c r="T86" s="94" t="s">
        <v>114</v>
      </c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</row>
    <row r="87" spans="1:63" s="2" customFormat="1" ht="22.8" customHeight="1">
      <c r="A87" s="38"/>
      <c r="B87" s="39"/>
      <c r="C87" s="99" t="s">
        <v>115</v>
      </c>
      <c r="D87" s="40"/>
      <c r="E87" s="40"/>
      <c r="F87" s="40"/>
      <c r="G87" s="40"/>
      <c r="H87" s="40"/>
      <c r="I87" s="40"/>
      <c r="J87" s="184">
        <f>BK87</f>
        <v>0</v>
      </c>
      <c r="K87" s="40"/>
      <c r="L87" s="44"/>
      <c r="M87" s="95"/>
      <c r="N87" s="185"/>
      <c r="O87" s="96"/>
      <c r="P87" s="186">
        <f>P88</f>
        <v>0</v>
      </c>
      <c r="Q87" s="96"/>
      <c r="R87" s="186">
        <f>R88</f>
        <v>2675.27397</v>
      </c>
      <c r="S87" s="96"/>
      <c r="T87" s="187">
        <f>T88</f>
        <v>2398.669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73</v>
      </c>
      <c r="AU87" s="17" t="s">
        <v>94</v>
      </c>
      <c r="BK87" s="188">
        <f>BK88</f>
        <v>0</v>
      </c>
    </row>
    <row r="88" spans="1:63" s="12" customFormat="1" ht="25.9" customHeight="1">
      <c r="A88" s="12"/>
      <c r="B88" s="189"/>
      <c r="C88" s="190"/>
      <c r="D88" s="191" t="s">
        <v>73</v>
      </c>
      <c r="E88" s="192" t="s">
        <v>116</v>
      </c>
      <c r="F88" s="192" t="s">
        <v>117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P89+P124+P125+P159+P166+P187+P200</f>
        <v>0</v>
      </c>
      <c r="Q88" s="197"/>
      <c r="R88" s="198">
        <f>R89+R124+R125+R159+R166+R187+R200</f>
        <v>2675.27397</v>
      </c>
      <c r="S88" s="197"/>
      <c r="T88" s="199">
        <f>T89+T124+T125+T159+T166+T187+T200</f>
        <v>2398.669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82</v>
      </c>
      <c r="AT88" s="201" t="s">
        <v>73</v>
      </c>
      <c r="AU88" s="201" t="s">
        <v>74</v>
      </c>
      <c r="AY88" s="200" t="s">
        <v>118</v>
      </c>
      <c r="BK88" s="202">
        <f>BK89+BK124+BK125+BK159+BK166+BK187+BK200</f>
        <v>0</v>
      </c>
    </row>
    <row r="89" spans="1:63" s="12" customFormat="1" ht="22.8" customHeight="1">
      <c r="A89" s="12"/>
      <c r="B89" s="189"/>
      <c r="C89" s="190"/>
      <c r="D89" s="191" t="s">
        <v>73</v>
      </c>
      <c r="E89" s="203" t="s">
        <v>82</v>
      </c>
      <c r="F89" s="203" t="s">
        <v>119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SUM(P90:P123)</f>
        <v>0</v>
      </c>
      <c r="Q89" s="197"/>
      <c r="R89" s="198">
        <f>SUM(R90:R123)</f>
        <v>0</v>
      </c>
      <c r="S89" s="197"/>
      <c r="T89" s="199">
        <f>SUM(T90:T123)</f>
        <v>2398.66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82</v>
      </c>
      <c r="AT89" s="201" t="s">
        <v>73</v>
      </c>
      <c r="AU89" s="201" t="s">
        <v>82</v>
      </c>
      <c r="AY89" s="200" t="s">
        <v>118</v>
      </c>
      <c r="BK89" s="202">
        <f>SUM(BK90:BK123)</f>
        <v>0</v>
      </c>
    </row>
    <row r="90" spans="1:65" s="2" customFormat="1" ht="16.5" customHeight="1">
      <c r="A90" s="38"/>
      <c r="B90" s="39"/>
      <c r="C90" s="205" t="s">
        <v>82</v>
      </c>
      <c r="D90" s="205" t="s">
        <v>120</v>
      </c>
      <c r="E90" s="206" t="s">
        <v>121</v>
      </c>
      <c r="F90" s="207" t="s">
        <v>122</v>
      </c>
      <c r="G90" s="208" t="s">
        <v>123</v>
      </c>
      <c r="H90" s="209">
        <v>956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45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0.29</v>
      </c>
      <c r="T90" s="216">
        <f>S90*H90</f>
        <v>277.24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124</v>
      </c>
      <c r="AT90" s="217" t="s">
        <v>120</v>
      </c>
      <c r="AU90" s="217" t="s">
        <v>84</v>
      </c>
      <c r="AY90" s="17" t="s">
        <v>118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82</v>
      </c>
      <c r="BK90" s="218">
        <f>ROUND(I90*H90,2)</f>
        <v>0</v>
      </c>
      <c r="BL90" s="17" t="s">
        <v>124</v>
      </c>
      <c r="BM90" s="217" t="s">
        <v>125</v>
      </c>
    </row>
    <row r="91" spans="1:47" s="2" customFormat="1" ht="12">
      <c r="A91" s="38"/>
      <c r="B91" s="39"/>
      <c r="C91" s="40"/>
      <c r="D91" s="219" t="s">
        <v>126</v>
      </c>
      <c r="E91" s="40"/>
      <c r="F91" s="220" t="s">
        <v>127</v>
      </c>
      <c r="G91" s="40"/>
      <c r="H91" s="40"/>
      <c r="I91" s="221"/>
      <c r="J91" s="40"/>
      <c r="K91" s="40"/>
      <c r="L91" s="44"/>
      <c r="M91" s="222"/>
      <c r="N91" s="223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126</v>
      </c>
      <c r="AU91" s="17" t="s">
        <v>84</v>
      </c>
    </row>
    <row r="92" spans="1:47" s="2" customFormat="1" ht="12">
      <c r="A92" s="38"/>
      <c r="B92" s="39"/>
      <c r="C92" s="40"/>
      <c r="D92" s="224" t="s">
        <v>128</v>
      </c>
      <c r="E92" s="40"/>
      <c r="F92" s="225" t="s">
        <v>129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128</v>
      </c>
      <c r="AU92" s="17" t="s">
        <v>84</v>
      </c>
    </row>
    <row r="93" spans="1:65" s="2" customFormat="1" ht="16.5" customHeight="1">
      <c r="A93" s="38"/>
      <c r="B93" s="39"/>
      <c r="C93" s="205" t="s">
        <v>84</v>
      </c>
      <c r="D93" s="205" t="s">
        <v>120</v>
      </c>
      <c r="E93" s="206" t="s">
        <v>130</v>
      </c>
      <c r="F93" s="207" t="s">
        <v>131</v>
      </c>
      <c r="G93" s="208" t="s">
        <v>123</v>
      </c>
      <c r="H93" s="209">
        <v>197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45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0.22</v>
      </c>
      <c r="T93" s="216">
        <f>S93*H93</f>
        <v>43.34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124</v>
      </c>
      <c r="AT93" s="217" t="s">
        <v>120</v>
      </c>
      <c r="AU93" s="217" t="s">
        <v>84</v>
      </c>
      <c r="AY93" s="17" t="s">
        <v>118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82</v>
      </c>
      <c r="BK93" s="218">
        <f>ROUND(I93*H93,2)</f>
        <v>0</v>
      </c>
      <c r="BL93" s="17" t="s">
        <v>124</v>
      </c>
      <c r="BM93" s="217" t="s">
        <v>132</v>
      </c>
    </row>
    <row r="94" spans="1:47" s="2" customFormat="1" ht="12">
      <c r="A94" s="38"/>
      <c r="B94" s="39"/>
      <c r="C94" s="40"/>
      <c r="D94" s="219" t="s">
        <v>126</v>
      </c>
      <c r="E94" s="40"/>
      <c r="F94" s="220" t="s">
        <v>133</v>
      </c>
      <c r="G94" s="40"/>
      <c r="H94" s="40"/>
      <c r="I94" s="221"/>
      <c r="J94" s="40"/>
      <c r="K94" s="40"/>
      <c r="L94" s="44"/>
      <c r="M94" s="222"/>
      <c r="N94" s="223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126</v>
      </c>
      <c r="AU94" s="17" t="s">
        <v>84</v>
      </c>
    </row>
    <row r="95" spans="1:47" s="2" customFormat="1" ht="12">
      <c r="A95" s="38"/>
      <c r="B95" s="39"/>
      <c r="C95" s="40"/>
      <c r="D95" s="224" t="s">
        <v>128</v>
      </c>
      <c r="E95" s="40"/>
      <c r="F95" s="225" t="s">
        <v>134</v>
      </c>
      <c r="G95" s="40"/>
      <c r="H95" s="40"/>
      <c r="I95" s="221"/>
      <c r="J95" s="40"/>
      <c r="K95" s="40"/>
      <c r="L95" s="44"/>
      <c r="M95" s="222"/>
      <c r="N95" s="223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128</v>
      </c>
      <c r="AU95" s="17" t="s">
        <v>84</v>
      </c>
    </row>
    <row r="96" spans="1:65" s="2" customFormat="1" ht="16.5" customHeight="1">
      <c r="A96" s="38"/>
      <c r="B96" s="39"/>
      <c r="C96" s="205" t="s">
        <v>135</v>
      </c>
      <c r="D96" s="205" t="s">
        <v>120</v>
      </c>
      <c r="E96" s="206" t="s">
        <v>136</v>
      </c>
      <c r="F96" s="207" t="s">
        <v>137</v>
      </c>
      <c r="G96" s="208" t="s">
        <v>123</v>
      </c>
      <c r="H96" s="209">
        <v>746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45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124</v>
      </c>
      <c r="AT96" s="217" t="s">
        <v>120</v>
      </c>
      <c r="AU96" s="217" t="s">
        <v>84</v>
      </c>
      <c r="AY96" s="17" t="s">
        <v>118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82</v>
      </c>
      <c r="BK96" s="218">
        <f>ROUND(I96*H96,2)</f>
        <v>0</v>
      </c>
      <c r="BL96" s="17" t="s">
        <v>124</v>
      </c>
      <c r="BM96" s="217" t="s">
        <v>138</v>
      </c>
    </row>
    <row r="97" spans="1:47" s="2" customFormat="1" ht="12">
      <c r="A97" s="38"/>
      <c r="B97" s="39"/>
      <c r="C97" s="40"/>
      <c r="D97" s="219" t="s">
        <v>126</v>
      </c>
      <c r="E97" s="40"/>
      <c r="F97" s="220" t="s">
        <v>139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126</v>
      </c>
      <c r="AU97" s="17" t="s">
        <v>84</v>
      </c>
    </row>
    <row r="98" spans="1:47" s="2" customFormat="1" ht="12">
      <c r="A98" s="38"/>
      <c r="B98" s="39"/>
      <c r="C98" s="40"/>
      <c r="D98" s="224" t="s">
        <v>128</v>
      </c>
      <c r="E98" s="40"/>
      <c r="F98" s="225" t="s">
        <v>140</v>
      </c>
      <c r="G98" s="40"/>
      <c r="H98" s="40"/>
      <c r="I98" s="221"/>
      <c r="J98" s="40"/>
      <c r="K98" s="40"/>
      <c r="L98" s="44"/>
      <c r="M98" s="222"/>
      <c r="N98" s="223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128</v>
      </c>
      <c r="AU98" s="17" t="s">
        <v>84</v>
      </c>
    </row>
    <row r="99" spans="1:65" s="2" customFormat="1" ht="24.15" customHeight="1">
      <c r="A99" s="38"/>
      <c r="B99" s="39"/>
      <c r="C99" s="205" t="s">
        <v>124</v>
      </c>
      <c r="D99" s="205" t="s">
        <v>120</v>
      </c>
      <c r="E99" s="206" t="s">
        <v>141</v>
      </c>
      <c r="F99" s="207" t="s">
        <v>142</v>
      </c>
      <c r="G99" s="208" t="s">
        <v>143</v>
      </c>
      <c r="H99" s="209">
        <v>1222.4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45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124</v>
      </c>
      <c r="AT99" s="217" t="s">
        <v>120</v>
      </c>
      <c r="AU99" s="217" t="s">
        <v>84</v>
      </c>
      <c r="AY99" s="17" t="s">
        <v>118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82</v>
      </c>
      <c r="BK99" s="218">
        <f>ROUND(I99*H99,2)</f>
        <v>0</v>
      </c>
      <c r="BL99" s="17" t="s">
        <v>124</v>
      </c>
      <c r="BM99" s="217" t="s">
        <v>144</v>
      </c>
    </row>
    <row r="100" spans="1:47" s="2" customFormat="1" ht="12">
      <c r="A100" s="38"/>
      <c r="B100" s="39"/>
      <c r="C100" s="40"/>
      <c r="D100" s="219" t="s">
        <v>126</v>
      </c>
      <c r="E100" s="40"/>
      <c r="F100" s="220" t="s">
        <v>145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126</v>
      </c>
      <c r="AU100" s="17" t="s">
        <v>84</v>
      </c>
    </row>
    <row r="101" spans="1:47" s="2" customFormat="1" ht="12">
      <c r="A101" s="38"/>
      <c r="B101" s="39"/>
      <c r="C101" s="40"/>
      <c r="D101" s="224" t="s">
        <v>128</v>
      </c>
      <c r="E101" s="40"/>
      <c r="F101" s="225" t="s">
        <v>146</v>
      </c>
      <c r="G101" s="40"/>
      <c r="H101" s="40"/>
      <c r="I101" s="221"/>
      <c r="J101" s="40"/>
      <c r="K101" s="40"/>
      <c r="L101" s="44"/>
      <c r="M101" s="222"/>
      <c r="N101" s="223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128</v>
      </c>
      <c r="AU101" s="17" t="s">
        <v>84</v>
      </c>
    </row>
    <row r="102" spans="1:51" s="13" customFormat="1" ht="12">
      <c r="A102" s="13"/>
      <c r="B102" s="226"/>
      <c r="C102" s="227"/>
      <c r="D102" s="219" t="s">
        <v>147</v>
      </c>
      <c r="E102" s="228" t="s">
        <v>19</v>
      </c>
      <c r="F102" s="229" t="s">
        <v>148</v>
      </c>
      <c r="G102" s="227"/>
      <c r="H102" s="230">
        <v>679.5</v>
      </c>
      <c r="I102" s="231"/>
      <c r="J102" s="227"/>
      <c r="K102" s="227"/>
      <c r="L102" s="232"/>
      <c r="M102" s="233"/>
      <c r="N102" s="234"/>
      <c r="O102" s="234"/>
      <c r="P102" s="234"/>
      <c r="Q102" s="234"/>
      <c r="R102" s="234"/>
      <c r="S102" s="234"/>
      <c r="T102" s="235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6" t="s">
        <v>147</v>
      </c>
      <c r="AU102" s="236" t="s">
        <v>84</v>
      </c>
      <c r="AV102" s="13" t="s">
        <v>84</v>
      </c>
      <c r="AW102" s="13" t="s">
        <v>35</v>
      </c>
      <c r="AX102" s="13" t="s">
        <v>74</v>
      </c>
      <c r="AY102" s="236" t="s">
        <v>118</v>
      </c>
    </row>
    <row r="103" spans="1:51" s="13" customFormat="1" ht="12">
      <c r="A103" s="13"/>
      <c r="B103" s="226"/>
      <c r="C103" s="227"/>
      <c r="D103" s="219" t="s">
        <v>147</v>
      </c>
      <c r="E103" s="228" t="s">
        <v>19</v>
      </c>
      <c r="F103" s="229" t="s">
        <v>149</v>
      </c>
      <c r="G103" s="227"/>
      <c r="H103" s="230">
        <v>542.9</v>
      </c>
      <c r="I103" s="231"/>
      <c r="J103" s="227"/>
      <c r="K103" s="227"/>
      <c r="L103" s="232"/>
      <c r="M103" s="233"/>
      <c r="N103" s="234"/>
      <c r="O103" s="234"/>
      <c r="P103" s="234"/>
      <c r="Q103" s="234"/>
      <c r="R103" s="234"/>
      <c r="S103" s="234"/>
      <c r="T103" s="235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6" t="s">
        <v>147</v>
      </c>
      <c r="AU103" s="236" t="s">
        <v>84</v>
      </c>
      <c r="AV103" s="13" t="s">
        <v>84</v>
      </c>
      <c r="AW103" s="13" t="s">
        <v>35</v>
      </c>
      <c r="AX103" s="13" t="s">
        <v>74</v>
      </c>
      <c r="AY103" s="236" t="s">
        <v>118</v>
      </c>
    </row>
    <row r="104" spans="1:51" s="14" customFormat="1" ht="12">
      <c r="A104" s="14"/>
      <c r="B104" s="237"/>
      <c r="C104" s="238"/>
      <c r="D104" s="219" t="s">
        <v>147</v>
      </c>
      <c r="E104" s="239" t="s">
        <v>19</v>
      </c>
      <c r="F104" s="240" t="s">
        <v>150</v>
      </c>
      <c r="G104" s="238"/>
      <c r="H104" s="241">
        <v>1222.4</v>
      </c>
      <c r="I104" s="242"/>
      <c r="J104" s="238"/>
      <c r="K104" s="238"/>
      <c r="L104" s="243"/>
      <c r="M104" s="244"/>
      <c r="N104" s="245"/>
      <c r="O104" s="245"/>
      <c r="P104" s="245"/>
      <c r="Q104" s="245"/>
      <c r="R104" s="245"/>
      <c r="S104" s="245"/>
      <c r="T104" s="246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7" t="s">
        <v>147</v>
      </c>
      <c r="AU104" s="247" t="s">
        <v>84</v>
      </c>
      <c r="AV104" s="14" t="s">
        <v>124</v>
      </c>
      <c r="AW104" s="14" t="s">
        <v>35</v>
      </c>
      <c r="AX104" s="14" t="s">
        <v>82</v>
      </c>
      <c r="AY104" s="247" t="s">
        <v>118</v>
      </c>
    </row>
    <row r="105" spans="1:65" s="2" customFormat="1" ht="33" customHeight="1">
      <c r="A105" s="38"/>
      <c r="B105" s="39"/>
      <c r="C105" s="205" t="s">
        <v>151</v>
      </c>
      <c r="D105" s="205" t="s">
        <v>120</v>
      </c>
      <c r="E105" s="206" t="s">
        <v>152</v>
      </c>
      <c r="F105" s="207" t="s">
        <v>153</v>
      </c>
      <c r="G105" s="208" t="s">
        <v>143</v>
      </c>
      <c r="H105" s="209">
        <v>1222.4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45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1.7</v>
      </c>
      <c r="T105" s="216">
        <f>S105*H105</f>
        <v>2078.08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124</v>
      </c>
      <c r="AT105" s="217" t="s">
        <v>120</v>
      </c>
      <c r="AU105" s="217" t="s">
        <v>84</v>
      </c>
      <c r="AY105" s="17" t="s">
        <v>118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82</v>
      </c>
      <c r="BK105" s="218">
        <f>ROUND(I105*H105,2)</f>
        <v>0</v>
      </c>
      <c r="BL105" s="17" t="s">
        <v>124</v>
      </c>
      <c r="BM105" s="217" t="s">
        <v>154</v>
      </c>
    </row>
    <row r="106" spans="1:47" s="2" customFormat="1" ht="12">
      <c r="A106" s="38"/>
      <c r="B106" s="39"/>
      <c r="C106" s="40"/>
      <c r="D106" s="219" t="s">
        <v>126</v>
      </c>
      <c r="E106" s="40"/>
      <c r="F106" s="220" t="s">
        <v>153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126</v>
      </c>
      <c r="AU106" s="17" t="s">
        <v>84</v>
      </c>
    </row>
    <row r="107" spans="1:47" s="2" customFormat="1" ht="12">
      <c r="A107" s="38"/>
      <c r="B107" s="39"/>
      <c r="C107" s="40"/>
      <c r="D107" s="224" t="s">
        <v>128</v>
      </c>
      <c r="E107" s="40"/>
      <c r="F107" s="225" t="s">
        <v>155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128</v>
      </c>
      <c r="AU107" s="17" t="s">
        <v>84</v>
      </c>
    </row>
    <row r="108" spans="1:51" s="13" customFormat="1" ht="12">
      <c r="A108" s="13"/>
      <c r="B108" s="226"/>
      <c r="C108" s="227"/>
      <c r="D108" s="219" t="s">
        <v>147</v>
      </c>
      <c r="E108" s="228" t="s">
        <v>19</v>
      </c>
      <c r="F108" s="229" t="s">
        <v>156</v>
      </c>
      <c r="G108" s="227"/>
      <c r="H108" s="230">
        <v>1222.4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147</v>
      </c>
      <c r="AU108" s="236" t="s">
        <v>84</v>
      </c>
      <c r="AV108" s="13" t="s">
        <v>84</v>
      </c>
      <c r="AW108" s="13" t="s">
        <v>35</v>
      </c>
      <c r="AX108" s="13" t="s">
        <v>74</v>
      </c>
      <c r="AY108" s="236" t="s">
        <v>118</v>
      </c>
    </row>
    <row r="109" spans="1:51" s="14" customFormat="1" ht="12">
      <c r="A109" s="14"/>
      <c r="B109" s="237"/>
      <c r="C109" s="238"/>
      <c r="D109" s="219" t="s">
        <v>147</v>
      </c>
      <c r="E109" s="239" t="s">
        <v>19</v>
      </c>
      <c r="F109" s="240" t="s">
        <v>150</v>
      </c>
      <c r="G109" s="238"/>
      <c r="H109" s="241">
        <v>1222.4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147</v>
      </c>
      <c r="AU109" s="247" t="s">
        <v>84</v>
      </c>
      <c r="AV109" s="14" t="s">
        <v>124</v>
      </c>
      <c r="AW109" s="14" t="s">
        <v>35</v>
      </c>
      <c r="AX109" s="14" t="s">
        <v>82</v>
      </c>
      <c r="AY109" s="247" t="s">
        <v>118</v>
      </c>
    </row>
    <row r="110" spans="1:65" s="2" customFormat="1" ht="16.5" customHeight="1">
      <c r="A110" s="38"/>
      <c r="B110" s="39"/>
      <c r="C110" s="205" t="s">
        <v>157</v>
      </c>
      <c r="D110" s="205" t="s">
        <v>120</v>
      </c>
      <c r="E110" s="206" t="s">
        <v>158</v>
      </c>
      <c r="F110" s="207" t="s">
        <v>159</v>
      </c>
      <c r="G110" s="208" t="s">
        <v>143</v>
      </c>
      <c r="H110" s="209">
        <v>1222.4</v>
      </c>
      <c r="I110" s="210"/>
      <c r="J110" s="211">
        <f>ROUND(I110*H110,2)</f>
        <v>0</v>
      </c>
      <c r="K110" s="212"/>
      <c r="L110" s="44"/>
      <c r="M110" s="213" t="s">
        <v>19</v>
      </c>
      <c r="N110" s="214" t="s">
        <v>45</v>
      </c>
      <c r="O110" s="84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7" t="s">
        <v>124</v>
      </c>
      <c r="AT110" s="217" t="s">
        <v>120</v>
      </c>
      <c r="AU110" s="217" t="s">
        <v>84</v>
      </c>
      <c r="AY110" s="17" t="s">
        <v>118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7" t="s">
        <v>82</v>
      </c>
      <c r="BK110" s="218">
        <f>ROUND(I110*H110,2)</f>
        <v>0</v>
      </c>
      <c r="BL110" s="17" t="s">
        <v>124</v>
      </c>
      <c r="BM110" s="217" t="s">
        <v>160</v>
      </c>
    </row>
    <row r="111" spans="1:47" s="2" customFormat="1" ht="12">
      <c r="A111" s="38"/>
      <c r="B111" s="39"/>
      <c r="C111" s="40"/>
      <c r="D111" s="219" t="s">
        <v>126</v>
      </c>
      <c r="E111" s="40"/>
      <c r="F111" s="220" t="s">
        <v>161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126</v>
      </c>
      <c r="AU111" s="17" t="s">
        <v>84</v>
      </c>
    </row>
    <row r="112" spans="1:47" s="2" customFormat="1" ht="12">
      <c r="A112" s="38"/>
      <c r="B112" s="39"/>
      <c r="C112" s="40"/>
      <c r="D112" s="224" t="s">
        <v>128</v>
      </c>
      <c r="E112" s="40"/>
      <c r="F112" s="225" t="s">
        <v>162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128</v>
      </c>
      <c r="AU112" s="17" t="s">
        <v>84</v>
      </c>
    </row>
    <row r="113" spans="1:51" s="13" customFormat="1" ht="12">
      <c r="A113" s="13"/>
      <c r="B113" s="226"/>
      <c r="C113" s="227"/>
      <c r="D113" s="219" t="s">
        <v>147</v>
      </c>
      <c r="E113" s="228" t="s">
        <v>19</v>
      </c>
      <c r="F113" s="229" t="s">
        <v>163</v>
      </c>
      <c r="G113" s="227"/>
      <c r="H113" s="230">
        <v>1222.4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147</v>
      </c>
      <c r="AU113" s="236" t="s">
        <v>84</v>
      </c>
      <c r="AV113" s="13" t="s">
        <v>84</v>
      </c>
      <c r="AW113" s="13" t="s">
        <v>35</v>
      </c>
      <c r="AX113" s="13" t="s">
        <v>74</v>
      </c>
      <c r="AY113" s="236" t="s">
        <v>118</v>
      </c>
    </row>
    <row r="114" spans="1:51" s="14" customFormat="1" ht="12">
      <c r="A114" s="14"/>
      <c r="B114" s="237"/>
      <c r="C114" s="238"/>
      <c r="D114" s="219" t="s">
        <v>147</v>
      </c>
      <c r="E114" s="239" t="s">
        <v>19</v>
      </c>
      <c r="F114" s="240" t="s">
        <v>150</v>
      </c>
      <c r="G114" s="238"/>
      <c r="H114" s="241">
        <v>1222.4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7" t="s">
        <v>147</v>
      </c>
      <c r="AU114" s="247" t="s">
        <v>84</v>
      </c>
      <c r="AV114" s="14" t="s">
        <v>124</v>
      </c>
      <c r="AW114" s="14" t="s">
        <v>35</v>
      </c>
      <c r="AX114" s="14" t="s">
        <v>82</v>
      </c>
      <c r="AY114" s="247" t="s">
        <v>118</v>
      </c>
    </row>
    <row r="115" spans="1:65" s="2" customFormat="1" ht="24.15" customHeight="1">
      <c r="A115" s="38"/>
      <c r="B115" s="39"/>
      <c r="C115" s="205" t="s">
        <v>164</v>
      </c>
      <c r="D115" s="205" t="s">
        <v>120</v>
      </c>
      <c r="E115" s="206" t="s">
        <v>165</v>
      </c>
      <c r="F115" s="207" t="s">
        <v>166</v>
      </c>
      <c r="G115" s="208" t="s">
        <v>123</v>
      </c>
      <c r="H115" s="209">
        <v>1023</v>
      </c>
      <c r="I115" s="210"/>
      <c r="J115" s="211">
        <f>ROUND(I115*H115,2)</f>
        <v>0</v>
      </c>
      <c r="K115" s="212"/>
      <c r="L115" s="44"/>
      <c r="M115" s="213" t="s">
        <v>19</v>
      </c>
      <c r="N115" s="214" t="s">
        <v>45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124</v>
      </c>
      <c r="AT115" s="217" t="s">
        <v>120</v>
      </c>
      <c r="AU115" s="217" t="s">
        <v>84</v>
      </c>
      <c r="AY115" s="17" t="s">
        <v>118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82</v>
      </c>
      <c r="BK115" s="218">
        <f>ROUND(I115*H115,2)</f>
        <v>0</v>
      </c>
      <c r="BL115" s="17" t="s">
        <v>124</v>
      </c>
      <c r="BM115" s="217" t="s">
        <v>167</v>
      </c>
    </row>
    <row r="116" spans="1:47" s="2" customFormat="1" ht="12">
      <c r="A116" s="38"/>
      <c r="B116" s="39"/>
      <c r="C116" s="40"/>
      <c r="D116" s="219" t="s">
        <v>126</v>
      </c>
      <c r="E116" s="40"/>
      <c r="F116" s="220" t="s">
        <v>168</v>
      </c>
      <c r="G116" s="40"/>
      <c r="H116" s="40"/>
      <c r="I116" s="221"/>
      <c r="J116" s="40"/>
      <c r="K116" s="40"/>
      <c r="L116" s="44"/>
      <c r="M116" s="222"/>
      <c r="N116" s="223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126</v>
      </c>
      <c r="AU116" s="17" t="s">
        <v>84</v>
      </c>
    </row>
    <row r="117" spans="1:47" s="2" customFormat="1" ht="12">
      <c r="A117" s="38"/>
      <c r="B117" s="39"/>
      <c r="C117" s="40"/>
      <c r="D117" s="224" t="s">
        <v>128</v>
      </c>
      <c r="E117" s="40"/>
      <c r="F117" s="225" t="s">
        <v>169</v>
      </c>
      <c r="G117" s="40"/>
      <c r="H117" s="40"/>
      <c r="I117" s="221"/>
      <c r="J117" s="40"/>
      <c r="K117" s="40"/>
      <c r="L117" s="44"/>
      <c r="M117" s="222"/>
      <c r="N117" s="223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128</v>
      </c>
      <c r="AU117" s="17" t="s">
        <v>84</v>
      </c>
    </row>
    <row r="118" spans="1:65" s="2" customFormat="1" ht="16.5" customHeight="1">
      <c r="A118" s="38"/>
      <c r="B118" s="39"/>
      <c r="C118" s="205" t="s">
        <v>170</v>
      </c>
      <c r="D118" s="205" t="s">
        <v>120</v>
      </c>
      <c r="E118" s="206" t="s">
        <v>171</v>
      </c>
      <c r="F118" s="207" t="s">
        <v>172</v>
      </c>
      <c r="G118" s="208" t="s">
        <v>123</v>
      </c>
      <c r="H118" s="209">
        <v>1359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45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124</v>
      </c>
      <c r="AT118" s="217" t="s">
        <v>120</v>
      </c>
      <c r="AU118" s="217" t="s">
        <v>84</v>
      </c>
      <c r="AY118" s="17" t="s">
        <v>118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82</v>
      </c>
      <c r="BK118" s="218">
        <f>ROUND(I118*H118,2)</f>
        <v>0</v>
      </c>
      <c r="BL118" s="17" t="s">
        <v>124</v>
      </c>
      <c r="BM118" s="217" t="s">
        <v>173</v>
      </c>
    </row>
    <row r="119" spans="1:47" s="2" customFormat="1" ht="12">
      <c r="A119" s="38"/>
      <c r="B119" s="39"/>
      <c r="C119" s="40"/>
      <c r="D119" s="219" t="s">
        <v>126</v>
      </c>
      <c r="E119" s="40"/>
      <c r="F119" s="220" t="s">
        <v>174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126</v>
      </c>
      <c r="AU119" s="17" t="s">
        <v>84</v>
      </c>
    </row>
    <row r="120" spans="1:47" s="2" customFormat="1" ht="12">
      <c r="A120" s="38"/>
      <c r="B120" s="39"/>
      <c r="C120" s="40"/>
      <c r="D120" s="224" t="s">
        <v>128</v>
      </c>
      <c r="E120" s="40"/>
      <c r="F120" s="225" t="s">
        <v>175</v>
      </c>
      <c r="G120" s="40"/>
      <c r="H120" s="40"/>
      <c r="I120" s="221"/>
      <c r="J120" s="40"/>
      <c r="K120" s="40"/>
      <c r="L120" s="44"/>
      <c r="M120" s="222"/>
      <c r="N120" s="223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128</v>
      </c>
      <c r="AU120" s="17" t="s">
        <v>84</v>
      </c>
    </row>
    <row r="121" spans="1:65" s="2" customFormat="1" ht="21.75" customHeight="1">
      <c r="A121" s="38"/>
      <c r="B121" s="39"/>
      <c r="C121" s="205" t="s">
        <v>176</v>
      </c>
      <c r="D121" s="205" t="s">
        <v>120</v>
      </c>
      <c r="E121" s="206" t="s">
        <v>177</v>
      </c>
      <c r="F121" s="207" t="s">
        <v>178</v>
      </c>
      <c r="G121" s="208" t="s">
        <v>123</v>
      </c>
      <c r="H121" s="209">
        <v>1023</v>
      </c>
      <c r="I121" s="210"/>
      <c r="J121" s="211">
        <f>ROUND(I121*H121,2)</f>
        <v>0</v>
      </c>
      <c r="K121" s="212"/>
      <c r="L121" s="44"/>
      <c r="M121" s="213" t="s">
        <v>19</v>
      </c>
      <c r="N121" s="214" t="s">
        <v>45</v>
      </c>
      <c r="O121" s="8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124</v>
      </c>
      <c r="AT121" s="217" t="s">
        <v>120</v>
      </c>
      <c r="AU121" s="217" t="s">
        <v>84</v>
      </c>
      <c r="AY121" s="17" t="s">
        <v>118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82</v>
      </c>
      <c r="BK121" s="218">
        <f>ROUND(I121*H121,2)</f>
        <v>0</v>
      </c>
      <c r="BL121" s="17" t="s">
        <v>124</v>
      </c>
      <c r="BM121" s="217" t="s">
        <v>179</v>
      </c>
    </row>
    <row r="122" spans="1:47" s="2" customFormat="1" ht="12">
      <c r="A122" s="38"/>
      <c r="B122" s="39"/>
      <c r="C122" s="40"/>
      <c r="D122" s="219" t="s">
        <v>126</v>
      </c>
      <c r="E122" s="40"/>
      <c r="F122" s="220" t="s">
        <v>180</v>
      </c>
      <c r="G122" s="40"/>
      <c r="H122" s="40"/>
      <c r="I122" s="221"/>
      <c r="J122" s="40"/>
      <c r="K122" s="40"/>
      <c r="L122" s="44"/>
      <c r="M122" s="222"/>
      <c r="N122" s="223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126</v>
      </c>
      <c r="AU122" s="17" t="s">
        <v>84</v>
      </c>
    </row>
    <row r="123" spans="1:47" s="2" customFormat="1" ht="12">
      <c r="A123" s="38"/>
      <c r="B123" s="39"/>
      <c r="C123" s="40"/>
      <c r="D123" s="224" t="s">
        <v>128</v>
      </c>
      <c r="E123" s="40"/>
      <c r="F123" s="225" t="s">
        <v>181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128</v>
      </c>
      <c r="AU123" s="17" t="s">
        <v>84</v>
      </c>
    </row>
    <row r="124" spans="1:63" s="12" customFormat="1" ht="22.8" customHeight="1">
      <c r="A124" s="12"/>
      <c r="B124" s="189"/>
      <c r="C124" s="190"/>
      <c r="D124" s="191" t="s">
        <v>73</v>
      </c>
      <c r="E124" s="203" t="s">
        <v>84</v>
      </c>
      <c r="F124" s="203" t="s">
        <v>182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v>0</v>
      </c>
      <c r="Q124" s="197"/>
      <c r="R124" s="198">
        <v>0</v>
      </c>
      <c r="S124" s="197"/>
      <c r="T124" s="199"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82</v>
      </c>
      <c r="AT124" s="201" t="s">
        <v>73</v>
      </c>
      <c r="AU124" s="201" t="s">
        <v>82</v>
      </c>
      <c r="AY124" s="200" t="s">
        <v>118</v>
      </c>
      <c r="BK124" s="202">
        <v>0</v>
      </c>
    </row>
    <row r="125" spans="1:63" s="12" customFormat="1" ht="22.8" customHeight="1">
      <c r="A125" s="12"/>
      <c r="B125" s="189"/>
      <c r="C125" s="190"/>
      <c r="D125" s="191" t="s">
        <v>73</v>
      </c>
      <c r="E125" s="203" t="s">
        <v>151</v>
      </c>
      <c r="F125" s="203" t="s">
        <v>183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SUM(P126:P158)</f>
        <v>0</v>
      </c>
      <c r="Q125" s="197"/>
      <c r="R125" s="198">
        <f>SUM(R126:R158)</f>
        <v>2663.15</v>
      </c>
      <c r="S125" s="197"/>
      <c r="T125" s="199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82</v>
      </c>
      <c r="AT125" s="201" t="s">
        <v>73</v>
      </c>
      <c r="AU125" s="201" t="s">
        <v>82</v>
      </c>
      <c r="AY125" s="200" t="s">
        <v>118</v>
      </c>
      <c r="BK125" s="202">
        <f>SUM(BK126:BK158)</f>
        <v>0</v>
      </c>
    </row>
    <row r="126" spans="1:65" s="2" customFormat="1" ht="16.5" customHeight="1">
      <c r="A126" s="38"/>
      <c r="B126" s="39"/>
      <c r="C126" s="205" t="s">
        <v>184</v>
      </c>
      <c r="D126" s="205" t="s">
        <v>120</v>
      </c>
      <c r="E126" s="206" t="s">
        <v>185</v>
      </c>
      <c r="F126" s="207" t="s">
        <v>186</v>
      </c>
      <c r="G126" s="208" t="s">
        <v>123</v>
      </c>
      <c r="H126" s="209">
        <v>358.5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45</v>
      </c>
      <c r="O126" s="84"/>
      <c r="P126" s="215">
        <f>O126*H126</f>
        <v>0</v>
      </c>
      <c r="Q126" s="215">
        <v>0.345</v>
      </c>
      <c r="R126" s="215">
        <f>Q126*H126</f>
        <v>123.68249999999999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124</v>
      </c>
      <c r="AT126" s="217" t="s">
        <v>120</v>
      </c>
      <c r="AU126" s="217" t="s">
        <v>84</v>
      </c>
      <c r="AY126" s="17" t="s">
        <v>118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82</v>
      </c>
      <c r="BK126" s="218">
        <f>ROUND(I126*H126,2)</f>
        <v>0</v>
      </c>
      <c r="BL126" s="17" t="s">
        <v>124</v>
      </c>
      <c r="BM126" s="217" t="s">
        <v>187</v>
      </c>
    </row>
    <row r="127" spans="1:47" s="2" customFormat="1" ht="12">
      <c r="A127" s="38"/>
      <c r="B127" s="39"/>
      <c r="C127" s="40"/>
      <c r="D127" s="219" t="s">
        <v>126</v>
      </c>
      <c r="E127" s="40"/>
      <c r="F127" s="220" t="s">
        <v>188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126</v>
      </c>
      <c r="AU127" s="17" t="s">
        <v>84</v>
      </c>
    </row>
    <row r="128" spans="1:47" s="2" customFormat="1" ht="12">
      <c r="A128" s="38"/>
      <c r="B128" s="39"/>
      <c r="C128" s="40"/>
      <c r="D128" s="224" t="s">
        <v>128</v>
      </c>
      <c r="E128" s="40"/>
      <c r="F128" s="225" t="s">
        <v>189</v>
      </c>
      <c r="G128" s="40"/>
      <c r="H128" s="40"/>
      <c r="I128" s="221"/>
      <c r="J128" s="40"/>
      <c r="K128" s="40"/>
      <c r="L128" s="44"/>
      <c r="M128" s="222"/>
      <c r="N128" s="223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128</v>
      </c>
      <c r="AU128" s="17" t="s">
        <v>84</v>
      </c>
    </row>
    <row r="129" spans="1:51" s="13" customFormat="1" ht="12">
      <c r="A129" s="13"/>
      <c r="B129" s="226"/>
      <c r="C129" s="227"/>
      <c r="D129" s="219" t="s">
        <v>147</v>
      </c>
      <c r="E129" s="228" t="s">
        <v>19</v>
      </c>
      <c r="F129" s="229" t="s">
        <v>190</v>
      </c>
      <c r="G129" s="227"/>
      <c r="H129" s="230">
        <v>16.5</v>
      </c>
      <c r="I129" s="231"/>
      <c r="J129" s="227"/>
      <c r="K129" s="227"/>
      <c r="L129" s="232"/>
      <c r="M129" s="233"/>
      <c r="N129" s="234"/>
      <c r="O129" s="234"/>
      <c r="P129" s="234"/>
      <c r="Q129" s="234"/>
      <c r="R129" s="234"/>
      <c r="S129" s="234"/>
      <c r="T129" s="23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6" t="s">
        <v>147</v>
      </c>
      <c r="AU129" s="236" t="s">
        <v>84</v>
      </c>
      <c r="AV129" s="13" t="s">
        <v>84</v>
      </c>
      <c r="AW129" s="13" t="s">
        <v>35</v>
      </c>
      <c r="AX129" s="13" t="s">
        <v>74</v>
      </c>
      <c r="AY129" s="236" t="s">
        <v>118</v>
      </c>
    </row>
    <row r="130" spans="1:51" s="13" customFormat="1" ht="12">
      <c r="A130" s="13"/>
      <c r="B130" s="226"/>
      <c r="C130" s="227"/>
      <c r="D130" s="219" t="s">
        <v>147</v>
      </c>
      <c r="E130" s="228" t="s">
        <v>19</v>
      </c>
      <c r="F130" s="229" t="s">
        <v>191</v>
      </c>
      <c r="G130" s="227"/>
      <c r="H130" s="230">
        <v>342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147</v>
      </c>
      <c r="AU130" s="236" t="s">
        <v>84</v>
      </c>
      <c r="AV130" s="13" t="s">
        <v>84</v>
      </c>
      <c r="AW130" s="13" t="s">
        <v>35</v>
      </c>
      <c r="AX130" s="13" t="s">
        <v>74</v>
      </c>
      <c r="AY130" s="236" t="s">
        <v>118</v>
      </c>
    </row>
    <row r="131" spans="1:51" s="14" customFormat="1" ht="12">
      <c r="A131" s="14"/>
      <c r="B131" s="237"/>
      <c r="C131" s="238"/>
      <c r="D131" s="219" t="s">
        <v>147</v>
      </c>
      <c r="E131" s="239" t="s">
        <v>19</v>
      </c>
      <c r="F131" s="240" t="s">
        <v>150</v>
      </c>
      <c r="G131" s="238"/>
      <c r="H131" s="241">
        <v>358.5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7" t="s">
        <v>147</v>
      </c>
      <c r="AU131" s="247" t="s">
        <v>84</v>
      </c>
      <c r="AV131" s="14" t="s">
        <v>124</v>
      </c>
      <c r="AW131" s="14" t="s">
        <v>35</v>
      </c>
      <c r="AX131" s="14" t="s">
        <v>82</v>
      </c>
      <c r="AY131" s="247" t="s">
        <v>118</v>
      </c>
    </row>
    <row r="132" spans="1:65" s="2" customFormat="1" ht="16.5" customHeight="1">
      <c r="A132" s="38"/>
      <c r="B132" s="39"/>
      <c r="C132" s="205" t="s">
        <v>192</v>
      </c>
      <c r="D132" s="205" t="s">
        <v>120</v>
      </c>
      <c r="E132" s="206" t="s">
        <v>193</v>
      </c>
      <c r="F132" s="207" t="s">
        <v>194</v>
      </c>
      <c r="G132" s="208" t="s">
        <v>123</v>
      </c>
      <c r="H132" s="209">
        <v>1359</v>
      </c>
      <c r="I132" s="210"/>
      <c r="J132" s="211">
        <f>ROUND(I132*H132,2)</f>
        <v>0</v>
      </c>
      <c r="K132" s="212"/>
      <c r="L132" s="44"/>
      <c r="M132" s="213" t="s">
        <v>19</v>
      </c>
      <c r="N132" s="214" t="s">
        <v>45</v>
      </c>
      <c r="O132" s="84"/>
      <c r="P132" s="215">
        <f>O132*H132</f>
        <v>0</v>
      </c>
      <c r="Q132" s="215">
        <v>0.414</v>
      </c>
      <c r="R132" s="215">
        <f>Q132*H132</f>
        <v>562.626</v>
      </c>
      <c r="S132" s="215">
        <v>0</v>
      </c>
      <c r="T132" s="21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7" t="s">
        <v>124</v>
      </c>
      <c r="AT132" s="217" t="s">
        <v>120</v>
      </c>
      <c r="AU132" s="217" t="s">
        <v>84</v>
      </c>
      <c r="AY132" s="17" t="s">
        <v>118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7" t="s">
        <v>82</v>
      </c>
      <c r="BK132" s="218">
        <f>ROUND(I132*H132,2)</f>
        <v>0</v>
      </c>
      <c r="BL132" s="17" t="s">
        <v>124</v>
      </c>
      <c r="BM132" s="217" t="s">
        <v>195</v>
      </c>
    </row>
    <row r="133" spans="1:47" s="2" customFormat="1" ht="12">
      <c r="A133" s="38"/>
      <c r="B133" s="39"/>
      <c r="C133" s="40"/>
      <c r="D133" s="219" t="s">
        <v>126</v>
      </c>
      <c r="E133" s="40"/>
      <c r="F133" s="220" t="s">
        <v>196</v>
      </c>
      <c r="G133" s="40"/>
      <c r="H133" s="40"/>
      <c r="I133" s="221"/>
      <c r="J133" s="40"/>
      <c r="K133" s="40"/>
      <c r="L133" s="44"/>
      <c r="M133" s="222"/>
      <c r="N133" s="223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126</v>
      </c>
      <c r="AU133" s="17" t="s">
        <v>84</v>
      </c>
    </row>
    <row r="134" spans="1:47" s="2" customFormat="1" ht="12">
      <c r="A134" s="38"/>
      <c r="B134" s="39"/>
      <c r="C134" s="40"/>
      <c r="D134" s="224" t="s">
        <v>128</v>
      </c>
      <c r="E134" s="40"/>
      <c r="F134" s="225" t="s">
        <v>197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128</v>
      </c>
      <c r="AU134" s="17" t="s">
        <v>84</v>
      </c>
    </row>
    <row r="135" spans="1:65" s="2" customFormat="1" ht="16.5" customHeight="1">
      <c r="A135" s="38"/>
      <c r="B135" s="39"/>
      <c r="C135" s="205" t="s">
        <v>198</v>
      </c>
      <c r="D135" s="205" t="s">
        <v>120</v>
      </c>
      <c r="E135" s="206" t="s">
        <v>199</v>
      </c>
      <c r="F135" s="207" t="s">
        <v>200</v>
      </c>
      <c r="G135" s="208" t="s">
        <v>123</v>
      </c>
      <c r="H135" s="209">
        <v>2718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45</v>
      </c>
      <c r="O135" s="84"/>
      <c r="P135" s="215">
        <f>O135*H135</f>
        <v>0</v>
      </c>
      <c r="Q135" s="215">
        <v>0.475</v>
      </c>
      <c r="R135" s="215">
        <f>Q135*H135</f>
        <v>1291.05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124</v>
      </c>
      <c r="AT135" s="217" t="s">
        <v>120</v>
      </c>
      <c r="AU135" s="217" t="s">
        <v>84</v>
      </c>
      <c r="AY135" s="17" t="s">
        <v>118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82</v>
      </c>
      <c r="BK135" s="218">
        <f>ROUND(I135*H135,2)</f>
        <v>0</v>
      </c>
      <c r="BL135" s="17" t="s">
        <v>124</v>
      </c>
      <c r="BM135" s="217" t="s">
        <v>201</v>
      </c>
    </row>
    <row r="136" spans="1:47" s="2" customFormat="1" ht="12">
      <c r="A136" s="38"/>
      <c r="B136" s="39"/>
      <c r="C136" s="40"/>
      <c r="D136" s="219" t="s">
        <v>126</v>
      </c>
      <c r="E136" s="40"/>
      <c r="F136" s="220" t="s">
        <v>202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126</v>
      </c>
      <c r="AU136" s="17" t="s">
        <v>84</v>
      </c>
    </row>
    <row r="137" spans="1:47" s="2" customFormat="1" ht="12">
      <c r="A137" s="38"/>
      <c r="B137" s="39"/>
      <c r="C137" s="40"/>
      <c r="D137" s="224" t="s">
        <v>128</v>
      </c>
      <c r="E137" s="40"/>
      <c r="F137" s="225" t="s">
        <v>203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128</v>
      </c>
      <c r="AU137" s="17" t="s">
        <v>84</v>
      </c>
    </row>
    <row r="138" spans="1:51" s="13" customFormat="1" ht="12">
      <c r="A138" s="13"/>
      <c r="B138" s="226"/>
      <c r="C138" s="227"/>
      <c r="D138" s="219" t="s">
        <v>147</v>
      </c>
      <c r="E138" s="228" t="s">
        <v>19</v>
      </c>
      <c r="F138" s="229" t="s">
        <v>204</v>
      </c>
      <c r="G138" s="227"/>
      <c r="H138" s="230">
        <v>2718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147</v>
      </c>
      <c r="AU138" s="236" t="s">
        <v>84</v>
      </c>
      <c r="AV138" s="13" t="s">
        <v>84</v>
      </c>
      <c r="AW138" s="13" t="s">
        <v>35</v>
      </c>
      <c r="AX138" s="13" t="s">
        <v>82</v>
      </c>
      <c r="AY138" s="236" t="s">
        <v>118</v>
      </c>
    </row>
    <row r="139" spans="1:65" s="2" customFormat="1" ht="16.5" customHeight="1">
      <c r="A139" s="38"/>
      <c r="B139" s="39"/>
      <c r="C139" s="205" t="s">
        <v>205</v>
      </c>
      <c r="D139" s="205" t="s">
        <v>120</v>
      </c>
      <c r="E139" s="206" t="s">
        <v>206</v>
      </c>
      <c r="F139" s="207" t="s">
        <v>207</v>
      </c>
      <c r="G139" s="208" t="s">
        <v>123</v>
      </c>
      <c r="H139" s="209">
        <v>1297</v>
      </c>
      <c r="I139" s="210"/>
      <c r="J139" s="211">
        <f>ROUND(I139*H139,2)</f>
        <v>0</v>
      </c>
      <c r="K139" s="212"/>
      <c r="L139" s="44"/>
      <c r="M139" s="213" t="s">
        <v>19</v>
      </c>
      <c r="N139" s="214" t="s">
        <v>45</v>
      </c>
      <c r="O139" s="84"/>
      <c r="P139" s="215">
        <f>O139*H139</f>
        <v>0</v>
      </c>
      <c r="Q139" s="215">
        <v>0.13188</v>
      </c>
      <c r="R139" s="215">
        <f>Q139*H139</f>
        <v>171.04836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124</v>
      </c>
      <c r="AT139" s="217" t="s">
        <v>120</v>
      </c>
      <c r="AU139" s="217" t="s">
        <v>84</v>
      </c>
      <c r="AY139" s="17" t="s">
        <v>118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7" t="s">
        <v>82</v>
      </c>
      <c r="BK139" s="218">
        <f>ROUND(I139*H139,2)</f>
        <v>0</v>
      </c>
      <c r="BL139" s="17" t="s">
        <v>124</v>
      </c>
      <c r="BM139" s="217" t="s">
        <v>208</v>
      </c>
    </row>
    <row r="140" spans="1:47" s="2" customFormat="1" ht="12">
      <c r="A140" s="38"/>
      <c r="B140" s="39"/>
      <c r="C140" s="40"/>
      <c r="D140" s="219" t="s">
        <v>126</v>
      </c>
      <c r="E140" s="40"/>
      <c r="F140" s="220" t="s">
        <v>209</v>
      </c>
      <c r="G140" s="40"/>
      <c r="H140" s="40"/>
      <c r="I140" s="221"/>
      <c r="J140" s="40"/>
      <c r="K140" s="40"/>
      <c r="L140" s="44"/>
      <c r="M140" s="222"/>
      <c r="N140" s="223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126</v>
      </c>
      <c r="AU140" s="17" t="s">
        <v>84</v>
      </c>
    </row>
    <row r="141" spans="1:47" s="2" customFormat="1" ht="12">
      <c r="A141" s="38"/>
      <c r="B141" s="39"/>
      <c r="C141" s="40"/>
      <c r="D141" s="224" t="s">
        <v>128</v>
      </c>
      <c r="E141" s="40"/>
      <c r="F141" s="225" t="s">
        <v>210</v>
      </c>
      <c r="G141" s="40"/>
      <c r="H141" s="40"/>
      <c r="I141" s="221"/>
      <c r="J141" s="40"/>
      <c r="K141" s="40"/>
      <c r="L141" s="44"/>
      <c r="M141" s="222"/>
      <c r="N141" s="223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128</v>
      </c>
      <c r="AU141" s="17" t="s">
        <v>84</v>
      </c>
    </row>
    <row r="142" spans="1:65" s="2" customFormat="1" ht="16.5" customHeight="1">
      <c r="A142" s="38"/>
      <c r="B142" s="39"/>
      <c r="C142" s="205" t="s">
        <v>211</v>
      </c>
      <c r="D142" s="205" t="s">
        <v>120</v>
      </c>
      <c r="E142" s="206" t="s">
        <v>212</v>
      </c>
      <c r="F142" s="207" t="s">
        <v>213</v>
      </c>
      <c r="G142" s="208" t="s">
        <v>123</v>
      </c>
      <c r="H142" s="209">
        <v>1336</v>
      </c>
      <c r="I142" s="210"/>
      <c r="J142" s="211">
        <f>ROUND(I142*H142,2)</f>
        <v>0</v>
      </c>
      <c r="K142" s="212"/>
      <c r="L142" s="44"/>
      <c r="M142" s="213" t="s">
        <v>19</v>
      </c>
      <c r="N142" s="214" t="s">
        <v>45</v>
      </c>
      <c r="O142" s="84"/>
      <c r="P142" s="215">
        <f>O142*H142</f>
        <v>0</v>
      </c>
      <c r="Q142" s="215">
        <v>0.22616</v>
      </c>
      <c r="R142" s="215">
        <f>Q142*H142</f>
        <v>302.14976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124</v>
      </c>
      <c r="AT142" s="217" t="s">
        <v>120</v>
      </c>
      <c r="AU142" s="217" t="s">
        <v>84</v>
      </c>
      <c r="AY142" s="17" t="s">
        <v>118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82</v>
      </c>
      <c r="BK142" s="218">
        <f>ROUND(I142*H142,2)</f>
        <v>0</v>
      </c>
      <c r="BL142" s="17" t="s">
        <v>124</v>
      </c>
      <c r="BM142" s="217" t="s">
        <v>214</v>
      </c>
    </row>
    <row r="143" spans="1:47" s="2" customFormat="1" ht="12">
      <c r="A143" s="38"/>
      <c r="B143" s="39"/>
      <c r="C143" s="40"/>
      <c r="D143" s="219" t="s">
        <v>126</v>
      </c>
      <c r="E143" s="40"/>
      <c r="F143" s="220" t="s">
        <v>215</v>
      </c>
      <c r="G143" s="40"/>
      <c r="H143" s="40"/>
      <c r="I143" s="221"/>
      <c r="J143" s="40"/>
      <c r="K143" s="40"/>
      <c r="L143" s="44"/>
      <c r="M143" s="222"/>
      <c r="N143" s="223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126</v>
      </c>
      <c r="AU143" s="17" t="s">
        <v>84</v>
      </c>
    </row>
    <row r="144" spans="1:47" s="2" customFormat="1" ht="12">
      <c r="A144" s="38"/>
      <c r="B144" s="39"/>
      <c r="C144" s="40"/>
      <c r="D144" s="224" t="s">
        <v>128</v>
      </c>
      <c r="E144" s="40"/>
      <c r="F144" s="225" t="s">
        <v>216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128</v>
      </c>
      <c r="AU144" s="17" t="s">
        <v>84</v>
      </c>
    </row>
    <row r="145" spans="1:65" s="2" customFormat="1" ht="16.5" customHeight="1">
      <c r="A145" s="38"/>
      <c r="B145" s="39"/>
      <c r="C145" s="205" t="s">
        <v>8</v>
      </c>
      <c r="D145" s="205" t="s">
        <v>120</v>
      </c>
      <c r="E145" s="206" t="s">
        <v>217</v>
      </c>
      <c r="F145" s="207" t="s">
        <v>218</v>
      </c>
      <c r="G145" s="208" t="s">
        <v>123</v>
      </c>
      <c r="H145" s="209">
        <v>233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45</v>
      </c>
      <c r="O145" s="84"/>
      <c r="P145" s="215">
        <f>O145*H145</f>
        <v>0</v>
      </c>
      <c r="Q145" s="215">
        <v>0.345</v>
      </c>
      <c r="R145" s="215">
        <f>Q145*H145</f>
        <v>80.38499999999999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124</v>
      </c>
      <c r="AT145" s="217" t="s">
        <v>120</v>
      </c>
      <c r="AU145" s="217" t="s">
        <v>84</v>
      </c>
      <c r="AY145" s="17" t="s">
        <v>118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82</v>
      </c>
      <c r="BK145" s="218">
        <f>ROUND(I145*H145,2)</f>
        <v>0</v>
      </c>
      <c r="BL145" s="17" t="s">
        <v>124</v>
      </c>
      <c r="BM145" s="217" t="s">
        <v>219</v>
      </c>
    </row>
    <row r="146" spans="1:47" s="2" customFormat="1" ht="12">
      <c r="A146" s="38"/>
      <c r="B146" s="39"/>
      <c r="C146" s="40"/>
      <c r="D146" s="219" t="s">
        <v>126</v>
      </c>
      <c r="E146" s="40"/>
      <c r="F146" s="220" t="s">
        <v>220</v>
      </c>
      <c r="G146" s="40"/>
      <c r="H146" s="40"/>
      <c r="I146" s="221"/>
      <c r="J146" s="40"/>
      <c r="K146" s="40"/>
      <c r="L146" s="44"/>
      <c r="M146" s="222"/>
      <c r="N146" s="223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126</v>
      </c>
      <c r="AU146" s="17" t="s">
        <v>84</v>
      </c>
    </row>
    <row r="147" spans="1:47" s="2" customFormat="1" ht="12">
      <c r="A147" s="38"/>
      <c r="B147" s="39"/>
      <c r="C147" s="40"/>
      <c r="D147" s="224" t="s">
        <v>128</v>
      </c>
      <c r="E147" s="40"/>
      <c r="F147" s="225" t="s">
        <v>221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128</v>
      </c>
      <c r="AU147" s="17" t="s">
        <v>84</v>
      </c>
    </row>
    <row r="148" spans="1:65" s="2" customFormat="1" ht="16.5" customHeight="1">
      <c r="A148" s="38"/>
      <c r="B148" s="39"/>
      <c r="C148" s="205" t="s">
        <v>222</v>
      </c>
      <c r="D148" s="205" t="s">
        <v>120</v>
      </c>
      <c r="E148" s="206" t="s">
        <v>223</v>
      </c>
      <c r="F148" s="207" t="s">
        <v>224</v>
      </c>
      <c r="G148" s="208" t="s">
        <v>123</v>
      </c>
      <c r="H148" s="209">
        <v>1297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45</v>
      </c>
      <c r="O148" s="84"/>
      <c r="P148" s="215">
        <f>O148*H148</f>
        <v>0</v>
      </c>
      <c r="Q148" s="215">
        <v>0.00051</v>
      </c>
      <c r="R148" s="215">
        <f>Q148*H148</f>
        <v>0.66147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124</v>
      </c>
      <c r="AT148" s="217" t="s">
        <v>120</v>
      </c>
      <c r="AU148" s="217" t="s">
        <v>84</v>
      </c>
      <c r="AY148" s="17" t="s">
        <v>118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82</v>
      </c>
      <c r="BK148" s="218">
        <f>ROUND(I148*H148,2)</f>
        <v>0</v>
      </c>
      <c r="BL148" s="17" t="s">
        <v>124</v>
      </c>
      <c r="BM148" s="217" t="s">
        <v>225</v>
      </c>
    </row>
    <row r="149" spans="1:47" s="2" customFormat="1" ht="12">
      <c r="A149" s="38"/>
      <c r="B149" s="39"/>
      <c r="C149" s="40"/>
      <c r="D149" s="219" t="s">
        <v>126</v>
      </c>
      <c r="E149" s="40"/>
      <c r="F149" s="220" t="s">
        <v>226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126</v>
      </c>
      <c r="AU149" s="17" t="s">
        <v>84</v>
      </c>
    </row>
    <row r="150" spans="1:47" s="2" customFormat="1" ht="12">
      <c r="A150" s="38"/>
      <c r="B150" s="39"/>
      <c r="C150" s="40"/>
      <c r="D150" s="224" t="s">
        <v>128</v>
      </c>
      <c r="E150" s="40"/>
      <c r="F150" s="225" t="s">
        <v>227</v>
      </c>
      <c r="G150" s="40"/>
      <c r="H150" s="40"/>
      <c r="I150" s="221"/>
      <c r="J150" s="40"/>
      <c r="K150" s="40"/>
      <c r="L150" s="44"/>
      <c r="M150" s="222"/>
      <c r="N150" s="223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128</v>
      </c>
      <c r="AU150" s="17" t="s">
        <v>84</v>
      </c>
    </row>
    <row r="151" spans="1:65" s="2" customFormat="1" ht="21.75" customHeight="1">
      <c r="A151" s="38"/>
      <c r="B151" s="39"/>
      <c r="C151" s="205" t="s">
        <v>228</v>
      </c>
      <c r="D151" s="205" t="s">
        <v>120</v>
      </c>
      <c r="E151" s="206" t="s">
        <v>229</v>
      </c>
      <c r="F151" s="207" t="s">
        <v>230</v>
      </c>
      <c r="G151" s="208" t="s">
        <v>123</v>
      </c>
      <c r="H151" s="209">
        <v>1236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45</v>
      </c>
      <c r="O151" s="84"/>
      <c r="P151" s="215">
        <f>O151*H151</f>
        <v>0</v>
      </c>
      <c r="Q151" s="215">
        <v>0.10373</v>
      </c>
      <c r="R151" s="215">
        <f>Q151*H151</f>
        <v>128.21028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124</v>
      </c>
      <c r="AT151" s="217" t="s">
        <v>120</v>
      </c>
      <c r="AU151" s="217" t="s">
        <v>84</v>
      </c>
      <c r="AY151" s="17" t="s">
        <v>118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82</v>
      </c>
      <c r="BK151" s="218">
        <f>ROUND(I151*H151,2)</f>
        <v>0</v>
      </c>
      <c r="BL151" s="17" t="s">
        <v>124</v>
      </c>
      <c r="BM151" s="217" t="s">
        <v>231</v>
      </c>
    </row>
    <row r="152" spans="1:47" s="2" customFormat="1" ht="12">
      <c r="A152" s="38"/>
      <c r="B152" s="39"/>
      <c r="C152" s="40"/>
      <c r="D152" s="219" t="s">
        <v>126</v>
      </c>
      <c r="E152" s="40"/>
      <c r="F152" s="220" t="s">
        <v>232</v>
      </c>
      <c r="G152" s="40"/>
      <c r="H152" s="40"/>
      <c r="I152" s="221"/>
      <c r="J152" s="40"/>
      <c r="K152" s="40"/>
      <c r="L152" s="44"/>
      <c r="M152" s="222"/>
      <c r="N152" s="223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126</v>
      </c>
      <c r="AU152" s="17" t="s">
        <v>84</v>
      </c>
    </row>
    <row r="153" spans="1:47" s="2" customFormat="1" ht="12">
      <c r="A153" s="38"/>
      <c r="B153" s="39"/>
      <c r="C153" s="40"/>
      <c r="D153" s="224" t="s">
        <v>128</v>
      </c>
      <c r="E153" s="40"/>
      <c r="F153" s="225" t="s">
        <v>233</v>
      </c>
      <c r="G153" s="40"/>
      <c r="H153" s="40"/>
      <c r="I153" s="221"/>
      <c r="J153" s="40"/>
      <c r="K153" s="40"/>
      <c r="L153" s="44"/>
      <c r="M153" s="222"/>
      <c r="N153" s="223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128</v>
      </c>
      <c r="AU153" s="17" t="s">
        <v>84</v>
      </c>
    </row>
    <row r="154" spans="1:65" s="2" customFormat="1" ht="16.5" customHeight="1">
      <c r="A154" s="38"/>
      <c r="B154" s="39"/>
      <c r="C154" s="205" t="s">
        <v>234</v>
      </c>
      <c r="D154" s="205" t="s">
        <v>120</v>
      </c>
      <c r="E154" s="206" t="s">
        <v>235</v>
      </c>
      <c r="F154" s="207" t="s">
        <v>236</v>
      </c>
      <c r="G154" s="208" t="s">
        <v>123</v>
      </c>
      <c r="H154" s="209">
        <v>16.5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45</v>
      </c>
      <c r="O154" s="84"/>
      <c r="P154" s="215">
        <f>O154*H154</f>
        <v>0</v>
      </c>
      <c r="Q154" s="215">
        <v>0.08922</v>
      </c>
      <c r="R154" s="215">
        <f>Q154*H154</f>
        <v>1.47213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124</v>
      </c>
      <c r="AT154" s="217" t="s">
        <v>120</v>
      </c>
      <c r="AU154" s="217" t="s">
        <v>84</v>
      </c>
      <c r="AY154" s="17" t="s">
        <v>118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82</v>
      </c>
      <c r="BK154" s="218">
        <f>ROUND(I154*H154,2)</f>
        <v>0</v>
      </c>
      <c r="BL154" s="17" t="s">
        <v>124</v>
      </c>
      <c r="BM154" s="217" t="s">
        <v>237</v>
      </c>
    </row>
    <row r="155" spans="1:47" s="2" customFormat="1" ht="12">
      <c r="A155" s="38"/>
      <c r="B155" s="39"/>
      <c r="C155" s="40"/>
      <c r="D155" s="219" t="s">
        <v>126</v>
      </c>
      <c r="E155" s="40"/>
      <c r="F155" s="220" t="s">
        <v>238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126</v>
      </c>
      <c r="AU155" s="17" t="s">
        <v>84</v>
      </c>
    </row>
    <row r="156" spans="1:47" s="2" customFormat="1" ht="12">
      <c r="A156" s="38"/>
      <c r="B156" s="39"/>
      <c r="C156" s="40"/>
      <c r="D156" s="224" t="s">
        <v>128</v>
      </c>
      <c r="E156" s="40"/>
      <c r="F156" s="225" t="s">
        <v>239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128</v>
      </c>
      <c r="AU156" s="17" t="s">
        <v>84</v>
      </c>
    </row>
    <row r="157" spans="1:65" s="2" customFormat="1" ht="16.5" customHeight="1">
      <c r="A157" s="38"/>
      <c r="B157" s="39"/>
      <c r="C157" s="248" t="s">
        <v>240</v>
      </c>
      <c r="D157" s="248" t="s">
        <v>241</v>
      </c>
      <c r="E157" s="249" t="s">
        <v>242</v>
      </c>
      <c r="F157" s="250" t="s">
        <v>243</v>
      </c>
      <c r="G157" s="251" t="s">
        <v>123</v>
      </c>
      <c r="H157" s="252">
        <v>16.5</v>
      </c>
      <c r="I157" s="253"/>
      <c r="J157" s="254">
        <f>ROUND(I157*H157,2)</f>
        <v>0</v>
      </c>
      <c r="K157" s="255"/>
      <c r="L157" s="256"/>
      <c r="M157" s="257" t="s">
        <v>19</v>
      </c>
      <c r="N157" s="258" t="s">
        <v>45</v>
      </c>
      <c r="O157" s="84"/>
      <c r="P157" s="215">
        <f>O157*H157</f>
        <v>0</v>
      </c>
      <c r="Q157" s="215">
        <v>0.113</v>
      </c>
      <c r="R157" s="215">
        <f>Q157*H157</f>
        <v>1.8645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170</v>
      </c>
      <c r="AT157" s="217" t="s">
        <v>241</v>
      </c>
      <c r="AU157" s="217" t="s">
        <v>84</v>
      </c>
      <c r="AY157" s="17" t="s">
        <v>118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7" t="s">
        <v>82</v>
      </c>
      <c r="BK157" s="218">
        <f>ROUND(I157*H157,2)</f>
        <v>0</v>
      </c>
      <c r="BL157" s="17" t="s">
        <v>124</v>
      </c>
      <c r="BM157" s="217" t="s">
        <v>244</v>
      </c>
    </row>
    <row r="158" spans="1:47" s="2" customFormat="1" ht="12">
      <c r="A158" s="38"/>
      <c r="B158" s="39"/>
      <c r="C158" s="40"/>
      <c r="D158" s="219" t="s">
        <v>126</v>
      </c>
      <c r="E158" s="40"/>
      <c r="F158" s="220" t="s">
        <v>243</v>
      </c>
      <c r="G158" s="40"/>
      <c r="H158" s="40"/>
      <c r="I158" s="221"/>
      <c r="J158" s="40"/>
      <c r="K158" s="40"/>
      <c r="L158" s="44"/>
      <c r="M158" s="222"/>
      <c r="N158" s="223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126</v>
      </c>
      <c r="AU158" s="17" t="s">
        <v>84</v>
      </c>
    </row>
    <row r="159" spans="1:63" s="12" customFormat="1" ht="22.8" customHeight="1">
      <c r="A159" s="12"/>
      <c r="B159" s="189"/>
      <c r="C159" s="190"/>
      <c r="D159" s="191" t="s">
        <v>73</v>
      </c>
      <c r="E159" s="203" t="s">
        <v>170</v>
      </c>
      <c r="F159" s="203" t="s">
        <v>245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SUM(P160:P165)</f>
        <v>0</v>
      </c>
      <c r="Q159" s="197"/>
      <c r="R159" s="198">
        <f>SUM(R160:R165)</f>
        <v>3.76912</v>
      </c>
      <c r="S159" s="197"/>
      <c r="T159" s="199">
        <f>SUM(T160:T165)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0" t="s">
        <v>82</v>
      </c>
      <c r="AT159" s="201" t="s">
        <v>73</v>
      </c>
      <c r="AU159" s="201" t="s">
        <v>82</v>
      </c>
      <c r="AY159" s="200" t="s">
        <v>118</v>
      </c>
      <c r="BK159" s="202">
        <f>SUM(BK160:BK165)</f>
        <v>0</v>
      </c>
    </row>
    <row r="160" spans="1:65" s="2" customFormat="1" ht="16.5" customHeight="1">
      <c r="A160" s="38"/>
      <c r="B160" s="39"/>
      <c r="C160" s="205" t="s">
        <v>246</v>
      </c>
      <c r="D160" s="205" t="s">
        <v>120</v>
      </c>
      <c r="E160" s="206" t="s">
        <v>247</v>
      </c>
      <c r="F160" s="207" t="s">
        <v>248</v>
      </c>
      <c r="G160" s="208" t="s">
        <v>249</v>
      </c>
      <c r="H160" s="209">
        <v>6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45</v>
      </c>
      <c r="O160" s="84"/>
      <c r="P160" s="215">
        <f>O160*H160</f>
        <v>0</v>
      </c>
      <c r="Q160" s="215">
        <v>0.4208</v>
      </c>
      <c r="R160" s="215">
        <f>Q160*H160</f>
        <v>2.5248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124</v>
      </c>
      <c r="AT160" s="217" t="s">
        <v>120</v>
      </c>
      <c r="AU160" s="217" t="s">
        <v>84</v>
      </c>
      <c r="AY160" s="17" t="s">
        <v>118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82</v>
      </c>
      <c r="BK160" s="218">
        <f>ROUND(I160*H160,2)</f>
        <v>0</v>
      </c>
      <c r="BL160" s="17" t="s">
        <v>124</v>
      </c>
      <c r="BM160" s="217" t="s">
        <v>250</v>
      </c>
    </row>
    <row r="161" spans="1:47" s="2" customFormat="1" ht="12">
      <c r="A161" s="38"/>
      <c r="B161" s="39"/>
      <c r="C161" s="40"/>
      <c r="D161" s="219" t="s">
        <v>126</v>
      </c>
      <c r="E161" s="40"/>
      <c r="F161" s="220" t="s">
        <v>248</v>
      </c>
      <c r="G161" s="40"/>
      <c r="H161" s="40"/>
      <c r="I161" s="221"/>
      <c r="J161" s="40"/>
      <c r="K161" s="40"/>
      <c r="L161" s="44"/>
      <c r="M161" s="222"/>
      <c r="N161" s="223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126</v>
      </c>
      <c r="AU161" s="17" t="s">
        <v>84</v>
      </c>
    </row>
    <row r="162" spans="1:47" s="2" customFormat="1" ht="12">
      <c r="A162" s="38"/>
      <c r="B162" s="39"/>
      <c r="C162" s="40"/>
      <c r="D162" s="224" t="s">
        <v>128</v>
      </c>
      <c r="E162" s="40"/>
      <c r="F162" s="225" t="s">
        <v>251</v>
      </c>
      <c r="G162" s="40"/>
      <c r="H162" s="40"/>
      <c r="I162" s="221"/>
      <c r="J162" s="40"/>
      <c r="K162" s="40"/>
      <c r="L162" s="44"/>
      <c r="M162" s="222"/>
      <c r="N162" s="223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128</v>
      </c>
      <c r="AU162" s="17" t="s">
        <v>84</v>
      </c>
    </row>
    <row r="163" spans="1:65" s="2" customFormat="1" ht="21.75" customHeight="1">
      <c r="A163" s="38"/>
      <c r="B163" s="39"/>
      <c r="C163" s="205" t="s">
        <v>7</v>
      </c>
      <c r="D163" s="205" t="s">
        <v>120</v>
      </c>
      <c r="E163" s="206" t="s">
        <v>252</v>
      </c>
      <c r="F163" s="207" t="s">
        <v>253</v>
      </c>
      <c r="G163" s="208" t="s">
        <v>249</v>
      </c>
      <c r="H163" s="209">
        <v>4</v>
      </c>
      <c r="I163" s="210"/>
      <c r="J163" s="211">
        <f>ROUND(I163*H163,2)</f>
        <v>0</v>
      </c>
      <c r="K163" s="212"/>
      <c r="L163" s="44"/>
      <c r="M163" s="213" t="s">
        <v>19</v>
      </c>
      <c r="N163" s="214" t="s">
        <v>45</v>
      </c>
      <c r="O163" s="84"/>
      <c r="P163" s="215">
        <f>O163*H163</f>
        <v>0</v>
      </c>
      <c r="Q163" s="215">
        <v>0.31108</v>
      </c>
      <c r="R163" s="215">
        <f>Q163*H163</f>
        <v>1.24432</v>
      </c>
      <c r="S163" s="215">
        <v>0</v>
      </c>
      <c r="T163" s="21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7" t="s">
        <v>124</v>
      </c>
      <c r="AT163" s="217" t="s">
        <v>120</v>
      </c>
      <c r="AU163" s="217" t="s">
        <v>84</v>
      </c>
      <c r="AY163" s="17" t="s">
        <v>118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7" t="s">
        <v>82</v>
      </c>
      <c r="BK163" s="218">
        <f>ROUND(I163*H163,2)</f>
        <v>0</v>
      </c>
      <c r="BL163" s="17" t="s">
        <v>124</v>
      </c>
      <c r="BM163" s="217" t="s">
        <v>254</v>
      </c>
    </row>
    <row r="164" spans="1:47" s="2" customFormat="1" ht="12">
      <c r="A164" s="38"/>
      <c r="B164" s="39"/>
      <c r="C164" s="40"/>
      <c r="D164" s="219" t="s">
        <v>126</v>
      </c>
      <c r="E164" s="40"/>
      <c r="F164" s="220" t="s">
        <v>255</v>
      </c>
      <c r="G164" s="40"/>
      <c r="H164" s="40"/>
      <c r="I164" s="221"/>
      <c r="J164" s="40"/>
      <c r="K164" s="40"/>
      <c r="L164" s="44"/>
      <c r="M164" s="222"/>
      <c r="N164" s="223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126</v>
      </c>
      <c r="AU164" s="17" t="s">
        <v>84</v>
      </c>
    </row>
    <row r="165" spans="1:47" s="2" customFormat="1" ht="12">
      <c r="A165" s="38"/>
      <c r="B165" s="39"/>
      <c r="C165" s="40"/>
      <c r="D165" s="224" t="s">
        <v>128</v>
      </c>
      <c r="E165" s="40"/>
      <c r="F165" s="225" t="s">
        <v>256</v>
      </c>
      <c r="G165" s="40"/>
      <c r="H165" s="40"/>
      <c r="I165" s="221"/>
      <c r="J165" s="40"/>
      <c r="K165" s="40"/>
      <c r="L165" s="44"/>
      <c r="M165" s="222"/>
      <c r="N165" s="223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128</v>
      </c>
      <c r="AU165" s="17" t="s">
        <v>84</v>
      </c>
    </row>
    <row r="166" spans="1:63" s="12" customFormat="1" ht="22.8" customHeight="1">
      <c r="A166" s="12"/>
      <c r="B166" s="189"/>
      <c r="C166" s="190"/>
      <c r="D166" s="191" t="s">
        <v>73</v>
      </c>
      <c r="E166" s="203" t="s">
        <v>176</v>
      </c>
      <c r="F166" s="203" t="s">
        <v>257</v>
      </c>
      <c r="G166" s="190"/>
      <c r="H166" s="190"/>
      <c r="I166" s="193"/>
      <c r="J166" s="204">
        <f>BK166</f>
        <v>0</v>
      </c>
      <c r="K166" s="190"/>
      <c r="L166" s="195"/>
      <c r="M166" s="196"/>
      <c r="N166" s="197"/>
      <c r="O166" s="197"/>
      <c r="P166" s="198">
        <f>SUM(P167:P186)</f>
        <v>0</v>
      </c>
      <c r="Q166" s="197"/>
      <c r="R166" s="198">
        <f>SUM(R167:R186)</f>
        <v>8.35485</v>
      </c>
      <c r="S166" s="197"/>
      <c r="T166" s="199">
        <f>SUM(T167:T186)</f>
        <v>0.009000000000000001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0" t="s">
        <v>82</v>
      </c>
      <c r="AT166" s="201" t="s">
        <v>73</v>
      </c>
      <c r="AU166" s="201" t="s">
        <v>82</v>
      </c>
      <c r="AY166" s="200" t="s">
        <v>118</v>
      </c>
      <c r="BK166" s="202">
        <f>SUM(BK167:BK186)</f>
        <v>0</v>
      </c>
    </row>
    <row r="167" spans="1:65" s="2" customFormat="1" ht="16.5" customHeight="1">
      <c r="A167" s="38"/>
      <c r="B167" s="39"/>
      <c r="C167" s="205" t="s">
        <v>258</v>
      </c>
      <c r="D167" s="205" t="s">
        <v>120</v>
      </c>
      <c r="E167" s="206" t="s">
        <v>259</v>
      </c>
      <c r="F167" s="207" t="s">
        <v>260</v>
      </c>
      <c r="G167" s="208" t="s">
        <v>261</v>
      </c>
      <c r="H167" s="209">
        <v>41</v>
      </c>
      <c r="I167" s="210"/>
      <c r="J167" s="211">
        <f>ROUND(I167*H167,2)</f>
        <v>0</v>
      </c>
      <c r="K167" s="212"/>
      <c r="L167" s="44"/>
      <c r="M167" s="213" t="s">
        <v>19</v>
      </c>
      <c r="N167" s="214" t="s">
        <v>45</v>
      </c>
      <c r="O167" s="84"/>
      <c r="P167" s="215">
        <f>O167*H167</f>
        <v>0</v>
      </c>
      <c r="Q167" s="215">
        <v>0.1554</v>
      </c>
      <c r="R167" s="215">
        <f>Q167*H167</f>
        <v>6.3714</v>
      </c>
      <c r="S167" s="215">
        <v>0</v>
      </c>
      <c r="T167" s="21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7" t="s">
        <v>124</v>
      </c>
      <c r="AT167" s="217" t="s">
        <v>120</v>
      </c>
      <c r="AU167" s="217" t="s">
        <v>84</v>
      </c>
      <c r="AY167" s="17" t="s">
        <v>118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7" t="s">
        <v>82</v>
      </c>
      <c r="BK167" s="218">
        <f>ROUND(I167*H167,2)</f>
        <v>0</v>
      </c>
      <c r="BL167" s="17" t="s">
        <v>124</v>
      </c>
      <c r="BM167" s="217" t="s">
        <v>262</v>
      </c>
    </row>
    <row r="168" spans="1:47" s="2" customFormat="1" ht="12">
      <c r="A168" s="38"/>
      <c r="B168" s="39"/>
      <c r="C168" s="40"/>
      <c r="D168" s="219" t="s">
        <v>126</v>
      </c>
      <c r="E168" s="40"/>
      <c r="F168" s="220" t="s">
        <v>263</v>
      </c>
      <c r="G168" s="40"/>
      <c r="H168" s="40"/>
      <c r="I168" s="221"/>
      <c r="J168" s="40"/>
      <c r="K168" s="40"/>
      <c r="L168" s="44"/>
      <c r="M168" s="222"/>
      <c r="N168" s="223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126</v>
      </c>
      <c r="AU168" s="17" t="s">
        <v>84</v>
      </c>
    </row>
    <row r="169" spans="1:47" s="2" customFormat="1" ht="12">
      <c r="A169" s="38"/>
      <c r="B169" s="39"/>
      <c r="C169" s="40"/>
      <c r="D169" s="224" t="s">
        <v>128</v>
      </c>
      <c r="E169" s="40"/>
      <c r="F169" s="225" t="s">
        <v>264</v>
      </c>
      <c r="G169" s="40"/>
      <c r="H169" s="40"/>
      <c r="I169" s="221"/>
      <c r="J169" s="40"/>
      <c r="K169" s="40"/>
      <c r="L169" s="44"/>
      <c r="M169" s="222"/>
      <c r="N169" s="223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128</v>
      </c>
      <c r="AU169" s="17" t="s">
        <v>84</v>
      </c>
    </row>
    <row r="170" spans="1:51" s="13" customFormat="1" ht="12">
      <c r="A170" s="13"/>
      <c r="B170" s="226"/>
      <c r="C170" s="227"/>
      <c r="D170" s="219" t="s">
        <v>147</v>
      </c>
      <c r="E170" s="228" t="s">
        <v>19</v>
      </c>
      <c r="F170" s="229" t="s">
        <v>265</v>
      </c>
      <c r="G170" s="227"/>
      <c r="H170" s="230">
        <v>41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147</v>
      </c>
      <c r="AU170" s="236" t="s">
        <v>84</v>
      </c>
      <c r="AV170" s="13" t="s">
        <v>84</v>
      </c>
      <c r="AW170" s="13" t="s">
        <v>35</v>
      </c>
      <c r="AX170" s="13" t="s">
        <v>82</v>
      </c>
      <c r="AY170" s="236" t="s">
        <v>118</v>
      </c>
    </row>
    <row r="171" spans="1:65" s="2" customFormat="1" ht="16.5" customHeight="1">
      <c r="A171" s="38"/>
      <c r="B171" s="39"/>
      <c r="C171" s="248" t="s">
        <v>266</v>
      </c>
      <c r="D171" s="248" t="s">
        <v>241</v>
      </c>
      <c r="E171" s="249" t="s">
        <v>267</v>
      </c>
      <c r="F171" s="250" t="s">
        <v>268</v>
      </c>
      <c r="G171" s="251" t="s">
        <v>261</v>
      </c>
      <c r="H171" s="252">
        <v>17</v>
      </c>
      <c r="I171" s="253"/>
      <c r="J171" s="254">
        <f>ROUND(I171*H171,2)</f>
        <v>0</v>
      </c>
      <c r="K171" s="255"/>
      <c r="L171" s="256"/>
      <c r="M171" s="257" t="s">
        <v>19</v>
      </c>
      <c r="N171" s="258" t="s">
        <v>45</v>
      </c>
      <c r="O171" s="84"/>
      <c r="P171" s="215">
        <f>O171*H171</f>
        <v>0</v>
      </c>
      <c r="Q171" s="215">
        <v>0.0483</v>
      </c>
      <c r="R171" s="215">
        <f>Q171*H171</f>
        <v>0.8211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170</v>
      </c>
      <c r="AT171" s="217" t="s">
        <v>241</v>
      </c>
      <c r="AU171" s="217" t="s">
        <v>84</v>
      </c>
      <c r="AY171" s="17" t="s">
        <v>118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82</v>
      </c>
      <c r="BK171" s="218">
        <f>ROUND(I171*H171,2)</f>
        <v>0</v>
      </c>
      <c r="BL171" s="17" t="s">
        <v>124</v>
      </c>
      <c r="BM171" s="217" t="s">
        <v>269</v>
      </c>
    </row>
    <row r="172" spans="1:47" s="2" customFormat="1" ht="12">
      <c r="A172" s="38"/>
      <c r="B172" s="39"/>
      <c r="C172" s="40"/>
      <c r="D172" s="219" t="s">
        <v>126</v>
      </c>
      <c r="E172" s="40"/>
      <c r="F172" s="220" t="s">
        <v>268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126</v>
      </c>
      <c r="AU172" s="17" t="s">
        <v>84</v>
      </c>
    </row>
    <row r="173" spans="1:51" s="13" customFormat="1" ht="12">
      <c r="A173" s="13"/>
      <c r="B173" s="226"/>
      <c r="C173" s="227"/>
      <c r="D173" s="219" t="s">
        <v>147</v>
      </c>
      <c r="E173" s="228" t="s">
        <v>19</v>
      </c>
      <c r="F173" s="229" t="s">
        <v>270</v>
      </c>
      <c r="G173" s="227"/>
      <c r="H173" s="230">
        <v>17</v>
      </c>
      <c r="I173" s="231"/>
      <c r="J173" s="227"/>
      <c r="K173" s="227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147</v>
      </c>
      <c r="AU173" s="236" t="s">
        <v>84</v>
      </c>
      <c r="AV173" s="13" t="s">
        <v>84</v>
      </c>
      <c r="AW173" s="13" t="s">
        <v>35</v>
      </c>
      <c r="AX173" s="13" t="s">
        <v>74</v>
      </c>
      <c r="AY173" s="236" t="s">
        <v>118</v>
      </c>
    </row>
    <row r="174" spans="1:51" s="14" customFormat="1" ht="12">
      <c r="A174" s="14"/>
      <c r="B174" s="237"/>
      <c r="C174" s="238"/>
      <c r="D174" s="219" t="s">
        <v>147</v>
      </c>
      <c r="E174" s="239" t="s">
        <v>19</v>
      </c>
      <c r="F174" s="240" t="s">
        <v>150</v>
      </c>
      <c r="G174" s="238"/>
      <c r="H174" s="241">
        <v>17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7" t="s">
        <v>147</v>
      </c>
      <c r="AU174" s="247" t="s">
        <v>84</v>
      </c>
      <c r="AV174" s="14" t="s">
        <v>124</v>
      </c>
      <c r="AW174" s="14" t="s">
        <v>35</v>
      </c>
      <c r="AX174" s="14" t="s">
        <v>82</v>
      </c>
      <c r="AY174" s="247" t="s">
        <v>118</v>
      </c>
    </row>
    <row r="175" spans="1:65" s="2" customFormat="1" ht="24.15" customHeight="1">
      <c r="A175" s="38"/>
      <c r="B175" s="39"/>
      <c r="C175" s="248" t="s">
        <v>271</v>
      </c>
      <c r="D175" s="248" t="s">
        <v>241</v>
      </c>
      <c r="E175" s="249" t="s">
        <v>272</v>
      </c>
      <c r="F175" s="250" t="s">
        <v>273</v>
      </c>
      <c r="G175" s="251" t="s">
        <v>249</v>
      </c>
      <c r="H175" s="252">
        <v>24</v>
      </c>
      <c r="I175" s="253"/>
      <c r="J175" s="254">
        <f>ROUND(I175*H175,2)</f>
        <v>0</v>
      </c>
      <c r="K175" s="255"/>
      <c r="L175" s="256"/>
      <c r="M175" s="257" t="s">
        <v>19</v>
      </c>
      <c r="N175" s="258" t="s">
        <v>45</v>
      </c>
      <c r="O175" s="84"/>
      <c r="P175" s="215">
        <f>O175*H175</f>
        <v>0</v>
      </c>
      <c r="Q175" s="215">
        <v>0.04805</v>
      </c>
      <c r="R175" s="215">
        <f>Q175*H175</f>
        <v>1.1532</v>
      </c>
      <c r="S175" s="215">
        <v>0</v>
      </c>
      <c r="T175" s="21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7" t="s">
        <v>170</v>
      </c>
      <c r="AT175" s="217" t="s">
        <v>241</v>
      </c>
      <c r="AU175" s="217" t="s">
        <v>84</v>
      </c>
      <c r="AY175" s="17" t="s">
        <v>118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7" t="s">
        <v>82</v>
      </c>
      <c r="BK175" s="218">
        <f>ROUND(I175*H175,2)</f>
        <v>0</v>
      </c>
      <c r="BL175" s="17" t="s">
        <v>124</v>
      </c>
      <c r="BM175" s="217" t="s">
        <v>274</v>
      </c>
    </row>
    <row r="176" spans="1:47" s="2" customFormat="1" ht="12">
      <c r="A176" s="38"/>
      <c r="B176" s="39"/>
      <c r="C176" s="40"/>
      <c r="D176" s="219" t="s">
        <v>126</v>
      </c>
      <c r="E176" s="40"/>
      <c r="F176" s="220" t="s">
        <v>273</v>
      </c>
      <c r="G176" s="40"/>
      <c r="H176" s="40"/>
      <c r="I176" s="221"/>
      <c r="J176" s="40"/>
      <c r="K176" s="40"/>
      <c r="L176" s="44"/>
      <c r="M176" s="222"/>
      <c r="N176" s="223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126</v>
      </c>
      <c r="AU176" s="17" t="s">
        <v>84</v>
      </c>
    </row>
    <row r="177" spans="1:51" s="13" customFormat="1" ht="12">
      <c r="A177" s="13"/>
      <c r="B177" s="226"/>
      <c r="C177" s="227"/>
      <c r="D177" s="219" t="s">
        <v>147</v>
      </c>
      <c r="E177" s="228" t="s">
        <v>19</v>
      </c>
      <c r="F177" s="229" t="s">
        <v>275</v>
      </c>
      <c r="G177" s="227"/>
      <c r="H177" s="230">
        <v>24</v>
      </c>
      <c r="I177" s="231"/>
      <c r="J177" s="227"/>
      <c r="K177" s="227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147</v>
      </c>
      <c r="AU177" s="236" t="s">
        <v>84</v>
      </c>
      <c r="AV177" s="13" t="s">
        <v>84</v>
      </c>
      <c r="AW177" s="13" t="s">
        <v>35</v>
      </c>
      <c r="AX177" s="13" t="s">
        <v>82</v>
      </c>
      <c r="AY177" s="236" t="s">
        <v>118</v>
      </c>
    </row>
    <row r="178" spans="1:65" s="2" customFormat="1" ht="21.75" customHeight="1">
      <c r="A178" s="38"/>
      <c r="B178" s="39"/>
      <c r="C178" s="205" t="s">
        <v>276</v>
      </c>
      <c r="D178" s="205" t="s">
        <v>120</v>
      </c>
      <c r="E178" s="206" t="s">
        <v>277</v>
      </c>
      <c r="F178" s="207" t="s">
        <v>278</v>
      </c>
      <c r="G178" s="208" t="s">
        <v>261</v>
      </c>
      <c r="H178" s="209">
        <v>15</v>
      </c>
      <c r="I178" s="210"/>
      <c r="J178" s="211">
        <f>ROUND(I178*H178,2)</f>
        <v>0</v>
      </c>
      <c r="K178" s="212"/>
      <c r="L178" s="44"/>
      <c r="M178" s="213" t="s">
        <v>19</v>
      </c>
      <c r="N178" s="214" t="s">
        <v>45</v>
      </c>
      <c r="O178" s="84"/>
      <c r="P178" s="215">
        <f>O178*H178</f>
        <v>0</v>
      </c>
      <c r="Q178" s="215">
        <v>0.00061</v>
      </c>
      <c r="R178" s="215">
        <f>Q178*H178</f>
        <v>0.00915</v>
      </c>
      <c r="S178" s="215">
        <v>0</v>
      </c>
      <c r="T178" s="21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7" t="s">
        <v>124</v>
      </c>
      <c r="AT178" s="217" t="s">
        <v>120</v>
      </c>
      <c r="AU178" s="217" t="s">
        <v>84</v>
      </c>
      <c r="AY178" s="17" t="s">
        <v>118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7" t="s">
        <v>82</v>
      </c>
      <c r="BK178" s="218">
        <f>ROUND(I178*H178,2)</f>
        <v>0</v>
      </c>
      <c r="BL178" s="17" t="s">
        <v>124</v>
      </c>
      <c r="BM178" s="217" t="s">
        <v>279</v>
      </c>
    </row>
    <row r="179" spans="1:47" s="2" customFormat="1" ht="12">
      <c r="A179" s="38"/>
      <c r="B179" s="39"/>
      <c r="C179" s="40"/>
      <c r="D179" s="219" t="s">
        <v>126</v>
      </c>
      <c r="E179" s="40"/>
      <c r="F179" s="220" t="s">
        <v>280</v>
      </c>
      <c r="G179" s="40"/>
      <c r="H179" s="40"/>
      <c r="I179" s="221"/>
      <c r="J179" s="40"/>
      <c r="K179" s="40"/>
      <c r="L179" s="44"/>
      <c r="M179" s="222"/>
      <c r="N179" s="223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126</v>
      </c>
      <c r="AU179" s="17" t="s">
        <v>84</v>
      </c>
    </row>
    <row r="180" spans="1:47" s="2" customFormat="1" ht="12">
      <c r="A180" s="38"/>
      <c r="B180" s="39"/>
      <c r="C180" s="40"/>
      <c r="D180" s="224" t="s">
        <v>128</v>
      </c>
      <c r="E180" s="40"/>
      <c r="F180" s="225" t="s">
        <v>281</v>
      </c>
      <c r="G180" s="40"/>
      <c r="H180" s="40"/>
      <c r="I180" s="221"/>
      <c r="J180" s="40"/>
      <c r="K180" s="40"/>
      <c r="L180" s="44"/>
      <c r="M180" s="222"/>
      <c r="N180" s="223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128</v>
      </c>
      <c r="AU180" s="17" t="s">
        <v>84</v>
      </c>
    </row>
    <row r="181" spans="1:65" s="2" customFormat="1" ht="16.5" customHeight="1">
      <c r="A181" s="38"/>
      <c r="B181" s="39"/>
      <c r="C181" s="205" t="s">
        <v>282</v>
      </c>
      <c r="D181" s="205" t="s">
        <v>120</v>
      </c>
      <c r="E181" s="206" t="s">
        <v>283</v>
      </c>
      <c r="F181" s="207" t="s">
        <v>284</v>
      </c>
      <c r="G181" s="208" t="s">
        <v>249</v>
      </c>
      <c r="H181" s="209">
        <v>1</v>
      </c>
      <c r="I181" s="210"/>
      <c r="J181" s="211">
        <f>ROUND(I181*H181,2)</f>
        <v>0</v>
      </c>
      <c r="K181" s="212"/>
      <c r="L181" s="44"/>
      <c r="M181" s="213" t="s">
        <v>19</v>
      </c>
      <c r="N181" s="214" t="s">
        <v>45</v>
      </c>
      <c r="O181" s="84"/>
      <c r="P181" s="215">
        <f>O181*H181</f>
        <v>0</v>
      </c>
      <c r="Q181" s="215">
        <v>0</v>
      </c>
      <c r="R181" s="215">
        <f>Q181*H181</f>
        <v>0</v>
      </c>
      <c r="S181" s="215">
        <v>0.004</v>
      </c>
      <c r="T181" s="216">
        <f>S181*H181</f>
        <v>0.004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7" t="s">
        <v>124</v>
      </c>
      <c r="AT181" s="217" t="s">
        <v>120</v>
      </c>
      <c r="AU181" s="217" t="s">
        <v>84</v>
      </c>
      <c r="AY181" s="17" t="s">
        <v>118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7" t="s">
        <v>82</v>
      </c>
      <c r="BK181" s="218">
        <f>ROUND(I181*H181,2)</f>
        <v>0</v>
      </c>
      <c r="BL181" s="17" t="s">
        <v>124</v>
      </c>
      <c r="BM181" s="217" t="s">
        <v>285</v>
      </c>
    </row>
    <row r="182" spans="1:47" s="2" customFormat="1" ht="12">
      <c r="A182" s="38"/>
      <c r="B182" s="39"/>
      <c r="C182" s="40"/>
      <c r="D182" s="219" t="s">
        <v>126</v>
      </c>
      <c r="E182" s="40"/>
      <c r="F182" s="220" t="s">
        <v>286</v>
      </c>
      <c r="G182" s="40"/>
      <c r="H182" s="40"/>
      <c r="I182" s="221"/>
      <c r="J182" s="40"/>
      <c r="K182" s="40"/>
      <c r="L182" s="44"/>
      <c r="M182" s="222"/>
      <c r="N182" s="223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126</v>
      </c>
      <c r="AU182" s="17" t="s">
        <v>84</v>
      </c>
    </row>
    <row r="183" spans="1:47" s="2" customFormat="1" ht="12">
      <c r="A183" s="38"/>
      <c r="B183" s="39"/>
      <c r="C183" s="40"/>
      <c r="D183" s="224" t="s">
        <v>128</v>
      </c>
      <c r="E183" s="40"/>
      <c r="F183" s="225" t="s">
        <v>287</v>
      </c>
      <c r="G183" s="40"/>
      <c r="H183" s="40"/>
      <c r="I183" s="221"/>
      <c r="J183" s="40"/>
      <c r="K183" s="40"/>
      <c r="L183" s="44"/>
      <c r="M183" s="222"/>
      <c r="N183" s="223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128</v>
      </c>
      <c r="AU183" s="17" t="s">
        <v>84</v>
      </c>
    </row>
    <row r="184" spans="1:65" s="2" customFormat="1" ht="16.5" customHeight="1">
      <c r="A184" s="38"/>
      <c r="B184" s="39"/>
      <c r="C184" s="205" t="s">
        <v>288</v>
      </c>
      <c r="D184" s="205" t="s">
        <v>120</v>
      </c>
      <c r="E184" s="206" t="s">
        <v>289</v>
      </c>
      <c r="F184" s="207" t="s">
        <v>290</v>
      </c>
      <c r="G184" s="208" t="s">
        <v>249</v>
      </c>
      <c r="H184" s="209">
        <v>1</v>
      </c>
      <c r="I184" s="210"/>
      <c r="J184" s="211">
        <f>ROUND(I184*H184,2)</f>
        <v>0</v>
      </c>
      <c r="K184" s="212"/>
      <c r="L184" s="44"/>
      <c r="M184" s="213" t="s">
        <v>19</v>
      </c>
      <c r="N184" s="214" t="s">
        <v>45</v>
      </c>
      <c r="O184" s="84"/>
      <c r="P184" s="215">
        <f>O184*H184</f>
        <v>0</v>
      </c>
      <c r="Q184" s="215">
        <v>0</v>
      </c>
      <c r="R184" s="215">
        <f>Q184*H184</f>
        <v>0</v>
      </c>
      <c r="S184" s="215">
        <v>0.005</v>
      </c>
      <c r="T184" s="216">
        <f>S184*H184</f>
        <v>0.005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124</v>
      </c>
      <c r="AT184" s="217" t="s">
        <v>120</v>
      </c>
      <c r="AU184" s="217" t="s">
        <v>84</v>
      </c>
      <c r="AY184" s="17" t="s">
        <v>118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82</v>
      </c>
      <c r="BK184" s="218">
        <f>ROUND(I184*H184,2)</f>
        <v>0</v>
      </c>
      <c r="BL184" s="17" t="s">
        <v>124</v>
      </c>
      <c r="BM184" s="217" t="s">
        <v>291</v>
      </c>
    </row>
    <row r="185" spans="1:47" s="2" customFormat="1" ht="12">
      <c r="A185" s="38"/>
      <c r="B185" s="39"/>
      <c r="C185" s="40"/>
      <c r="D185" s="219" t="s">
        <v>126</v>
      </c>
      <c r="E185" s="40"/>
      <c r="F185" s="220" t="s">
        <v>292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126</v>
      </c>
      <c r="AU185" s="17" t="s">
        <v>84</v>
      </c>
    </row>
    <row r="186" spans="1:47" s="2" customFormat="1" ht="12">
      <c r="A186" s="38"/>
      <c r="B186" s="39"/>
      <c r="C186" s="40"/>
      <c r="D186" s="224" t="s">
        <v>128</v>
      </c>
      <c r="E186" s="40"/>
      <c r="F186" s="225" t="s">
        <v>293</v>
      </c>
      <c r="G186" s="40"/>
      <c r="H186" s="40"/>
      <c r="I186" s="221"/>
      <c r="J186" s="40"/>
      <c r="K186" s="40"/>
      <c r="L186" s="44"/>
      <c r="M186" s="222"/>
      <c r="N186" s="223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128</v>
      </c>
      <c r="AU186" s="17" t="s">
        <v>84</v>
      </c>
    </row>
    <row r="187" spans="1:63" s="12" customFormat="1" ht="22.8" customHeight="1">
      <c r="A187" s="12"/>
      <c r="B187" s="189"/>
      <c r="C187" s="190"/>
      <c r="D187" s="191" t="s">
        <v>73</v>
      </c>
      <c r="E187" s="203" t="s">
        <v>294</v>
      </c>
      <c r="F187" s="203" t="s">
        <v>295</v>
      </c>
      <c r="G187" s="190"/>
      <c r="H187" s="190"/>
      <c r="I187" s="193"/>
      <c r="J187" s="204">
        <f>BK187</f>
        <v>0</v>
      </c>
      <c r="K187" s="190"/>
      <c r="L187" s="195"/>
      <c r="M187" s="196"/>
      <c r="N187" s="197"/>
      <c r="O187" s="197"/>
      <c r="P187" s="198">
        <f>SUM(P188:P199)</f>
        <v>0</v>
      </c>
      <c r="Q187" s="197"/>
      <c r="R187" s="198">
        <f>SUM(R188:R199)</f>
        <v>0</v>
      </c>
      <c r="S187" s="197"/>
      <c r="T187" s="199">
        <f>SUM(T188:T199)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0" t="s">
        <v>82</v>
      </c>
      <c r="AT187" s="201" t="s">
        <v>73</v>
      </c>
      <c r="AU187" s="201" t="s">
        <v>82</v>
      </c>
      <c r="AY187" s="200" t="s">
        <v>118</v>
      </c>
      <c r="BK187" s="202">
        <f>SUM(BK188:BK199)</f>
        <v>0</v>
      </c>
    </row>
    <row r="188" spans="1:65" s="2" customFormat="1" ht="24.15" customHeight="1">
      <c r="A188" s="38"/>
      <c r="B188" s="39"/>
      <c r="C188" s="205" t="s">
        <v>296</v>
      </c>
      <c r="D188" s="205" t="s">
        <v>120</v>
      </c>
      <c r="E188" s="206" t="s">
        <v>297</v>
      </c>
      <c r="F188" s="207" t="s">
        <v>298</v>
      </c>
      <c r="G188" s="208" t="s">
        <v>299</v>
      </c>
      <c r="H188" s="209">
        <v>320.58</v>
      </c>
      <c r="I188" s="210"/>
      <c r="J188" s="211">
        <f>ROUND(I188*H188,2)</f>
        <v>0</v>
      </c>
      <c r="K188" s="212"/>
      <c r="L188" s="44"/>
      <c r="M188" s="213" t="s">
        <v>19</v>
      </c>
      <c r="N188" s="214" t="s">
        <v>45</v>
      </c>
      <c r="O188" s="84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7" t="s">
        <v>124</v>
      </c>
      <c r="AT188" s="217" t="s">
        <v>120</v>
      </c>
      <c r="AU188" s="217" t="s">
        <v>84</v>
      </c>
      <c r="AY188" s="17" t="s">
        <v>118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7" t="s">
        <v>82</v>
      </c>
      <c r="BK188" s="218">
        <f>ROUND(I188*H188,2)</f>
        <v>0</v>
      </c>
      <c r="BL188" s="17" t="s">
        <v>124</v>
      </c>
      <c r="BM188" s="217" t="s">
        <v>300</v>
      </c>
    </row>
    <row r="189" spans="1:47" s="2" customFormat="1" ht="12">
      <c r="A189" s="38"/>
      <c r="B189" s="39"/>
      <c r="C189" s="40"/>
      <c r="D189" s="219" t="s">
        <v>126</v>
      </c>
      <c r="E189" s="40"/>
      <c r="F189" s="220" t="s">
        <v>298</v>
      </c>
      <c r="G189" s="40"/>
      <c r="H189" s="40"/>
      <c r="I189" s="221"/>
      <c r="J189" s="40"/>
      <c r="K189" s="40"/>
      <c r="L189" s="44"/>
      <c r="M189" s="222"/>
      <c r="N189" s="223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126</v>
      </c>
      <c r="AU189" s="17" t="s">
        <v>84</v>
      </c>
    </row>
    <row r="190" spans="1:47" s="2" customFormat="1" ht="12">
      <c r="A190" s="38"/>
      <c r="B190" s="39"/>
      <c r="C190" s="40"/>
      <c r="D190" s="224" t="s">
        <v>128</v>
      </c>
      <c r="E190" s="40"/>
      <c r="F190" s="225" t="s">
        <v>301</v>
      </c>
      <c r="G190" s="40"/>
      <c r="H190" s="40"/>
      <c r="I190" s="221"/>
      <c r="J190" s="40"/>
      <c r="K190" s="40"/>
      <c r="L190" s="44"/>
      <c r="M190" s="222"/>
      <c r="N190" s="223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128</v>
      </c>
      <c r="AU190" s="17" t="s">
        <v>84</v>
      </c>
    </row>
    <row r="191" spans="1:51" s="13" customFormat="1" ht="12">
      <c r="A191" s="13"/>
      <c r="B191" s="226"/>
      <c r="C191" s="227"/>
      <c r="D191" s="219" t="s">
        <v>147</v>
      </c>
      <c r="E191" s="228" t="s">
        <v>19</v>
      </c>
      <c r="F191" s="229" t="s">
        <v>302</v>
      </c>
      <c r="G191" s="227"/>
      <c r="H191" s="230">
        <v>320.58</v>
      </c>
      <c r="I191" s="231"/>
      <c r="J191" s="227"/>
      <c r="K191" s="227"/>
      <c r="L191" s="232"/>
      <c r="M191" s="233"/>
      <c r="N191" s="234"/>
      <c r="O191" s="234"/>
      <c r="P191" s="234"/>
      <c r="Q191" s="234"/>
      <c r="R191" s="234"/>
      <c r="S191" s="234"/>
      <c r="T191" s="235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6" t="s">
        <v>147</v>
      </c>
      <c r="AU191" s="236" t="s">
        <v>84</v>
      </c>
      <c r="AV191" s="13" t="s">
        <v>84</v>
      </c>
      <c r="AW191" s="13" t="s">
        <v>35</v>
      </c>
      <c r="AX191" s="13" t="s">
        <v>82</v>
      </c>
      <c r="AY191" s="236" t="s">
        <v>118</v>
      </c>
    </row>
    <row r="192" spans="1:65" s="2" customFormat="1" ht="24.15" customHeight="1">
      <c r="A192" s="38"/>
      <c r="B192" s="39"/>
      <c r="C192" s="205" t="s">
        <v>303</v>
      </c>
      <c r="D192" s="205" t="s">
        <v>120</v>
      </c>
      <c r="E192" s="206" t="s">
        <v>304</v>
      </c>
      <c r="F192" s="207" t="s">
        <v>305</v>
      </c>
      <c r="G192" s="208" t="s">
        <v>299</v>
      </c>
      <c r="H192" s="209">
        <v>277.24</v>
      </c>
      <c r="I192" s="210"/>
      <c r="J192" s="211">
        <f>ROUND(I192*H192,2)</f>
        <v>0</v>
      </c>
      <c r="K192" s="212"/>
      <c r="L192" s="44"/>
      <c r="M192" s="213" t="s">
        <v>19</v>
      </c>
      <c r="N192" s="214" t="s">
        <v>45</v>
      </c>
      <c r="O192" s="84"/>
      <c r="P192" s="215">
        <f>O192*H192</f>
        <v>0</v>
      </c>
      <c r="Q192" s="215">
        <v>0</v>
      </c>
      <c r="R192" s="215">
        <f>Q192*H192</f>
        <v>0</v>
      </c>
      <c r="S192" s="215">
        <v>0</v>
      </c>
      <c r="T192" s="21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7" t="s">
        <v>124</v>
      </c>
      <c r="AT192" s="217" t="s">
        <v>120</v>
      </c>
      <c r="AU192" s="217" t="s">
        <v>84</v>
      </c>
      <c r="AY192" s="17" t="s">
        <v>118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7" t="s">
        <v>82</v>
      </c>
      <c r="BK192" s="218">
        <f>ROUND(I192*H192,2)</f>
        <v>0</v>
      </c>
      <c r="BL192" s="17" t="s">
        <v>124</v>
      </c>
      <c r="BM192" s="217" t="s">
        <v>306</v>
      </c>
    </row>
    <row r="193" spans="1:47" s="2" customFormat="1" ht="12">
      <c r="A193" s="38"/>
      <c r="B193" s="39"/>
      <c r="C193" s="40"/>
      <c r="D193" s="219" t="s">
        <v>126</v>
      </c>
      <c r="E193" s="40"/>
      <c r="F193" s="220" t="s">
        <v>305</v>
      </c>
      <c r="G193" s="40"/>
      <c r="H193" s="40"/>
      <c r="I193" s="221"/>
      <c r="J193" s="40"/>
      <c r="K193" s="40"/>
      <c r="L193" s="44"/>
      <c r="M193" s="222"/>
      <c r="N193" s="223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126</v>
      </c>
      <c r="AU193" s="17" t="s">
        <v>84</v>
      </c>
    </row>
    <row r="194" spans="1:47" s="2" customFormat="1" ht="12">
      <c r="A194" s="38"/>
      <c r="B194" s="39"/>
      <c r="C194" s="40"/>
      <c r="D194" s="224" t="s">
        <v>128</v>
      </c>
      <c r="E194" s="40"/>
      <c r="F194" s="225" t="s">
        <v>307</v>
      </c>
      <c r="G194" s="40"/>
      <c r="H194" s="40"/>
      <c r="I194" s="221"/>
      <c r="J194" s="40"/>
      <c r="K194" s="40"/>
      <c r="L194" s="44"/>
      <c r="M194" s="222"/>
      <c r="N194" s="223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128</v>
      </c>
      <c r="AU194" s="17" t="s">
        <v>84</v>
      </c>
    </row>
    <row r="195" spans="1:51" s="13" customFormat="1" ht="12">
      <c r="A195" s="13"/>
      <c r="B195" s="226"/>
      <c r="C195" s="227"/>
      <c r="D195" s="219" t="s">
        <v>147</v>
      </c>
      <c r="E195" s="228" t="s">
        <v>19</v>
      </c>
      <c r="F195" s="229" t="s">
        <v>308</v>
      </c>
      <c r="G195" s="227"/>
      <c r="H195" s="230">
        <v>277.24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147</v>
      </c>
      <c r="AU195" s="236" t="s">
        <v>84</v>
      </c>
      <c r="AV195" s="13" t="s">
        <v>84</v>
      </c>
      <c r="AW195" s="13" t="s">
        <v>35</v>
      </c>
      <c r="AX195" s="13" t="s">
        <v>82</v>
      </c>
      <c r="AY195" s="236" t="s">
        <v>118</v>
      </c>
    </row>
    <row r="196" spans="1:65" s="2" customFormat="1" ht="24.15" customHeight="1">
      <c r="A196" s="38"/>
      <c r="B196" s="39"/>
      <c r="C196" s="205" t="s">
        <v>309</v>
      </c>
      <c r="D196" s="205" t="s">
        <v>120</v>
      </c>
      <c r="E196" s="206" t="s">
        <v>310</v>
      </c>
      <c r="F196" s="207" t="s">
        <v>311</v>
      </c>
      <c r="G196" s="208" t="s">
        <v>299</v>
      </c>
      <c r="H196" s="209">
        <v>43.34</v>
      </c>
      <c r="I196" s="210"/>
      <c r="J196" s="211">
        <f>ROUND(I196*H196,2)</f>
        <v>0</v>
      </c>
      <c r="K196" s="212"/>
      <c r="L196" s="44"/>
      <c r="M196" s="213" t="s">
        <v>19</v>
      </c>
      <c r="N196" s="214" t="s">
        <v>45</v>
      </c>
      <c r="O196" s="84"/>
      <c r="P196" s="215">
        <f>O196*H196</f>
        <v>0</v>
      </c>
      <c r="Q196" s="215">
        <v>0</v>
      </c>
      <c r="R196" s="215">
        <f>Q196*H196</f>
        <v>0</v>
      </c>
      <c r="S196" s="215">
        <v>0</v>
      </c>
      <c r="T196" s="21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7" t="s">
        <v>124</v>
      </c>
      <c r="AT196" s="217" t="s">
        <v>120</v>
      </c>
      <c r="AU196" s="217" t="s">
        <v>84</v>
      </c>
      <c r="AY196" s="17" t="s">
        <v>118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7" t="s">
        <v>82</v>
      </c>
      <c r="BK196" s="218">
        <f>ROUND(I196*H196,2)</f>
        <v>0</v>
      </c>
      <c r="BL196" s="17" t="s">
        <v>124</v>
      </c>
      <c r="BM196" s="217" t="s">
        <v>312</v>
      </c>
    </row>
    <row r="197" spans="1:47" s="2" customFormat="1" ht="12">
      <c r="A197" s="38"/>
      <c r="B197" s="39"/>
      <c r="C197" s="40"/>
      <c r="D197" s="219" t="s">
        <v>126</v>
      </c>
      <c r="E197" s="40"/>
      <c r="F197" s="220" t="s">
        <v>311</v>
      </c>
      <c r="G197" s="40"/>
      <c r="H197" s="40"/>
      <c r="I197" s="221"/>
      <c r="J197" s="40"/>
      <c r="K197" s="40"/>
      <c r="L197" s="44"/>
      <c r="M197" s="222"/>
      <c r="N197" s="223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126</v>
      </c>
      <c r="AU197" s="17" t="s">
        <v>84</v>
      </c>
    </row>
    <row r="198" spans="1:47" s="2" customFormat="1" ht="12">
      <c r="A198" s="38"/>
      <c r="B198" s="39"/>
      <c r="C198" s="40"/>
      <c r="D198" s="224" t="s">
        <v>128</v>
      </c>
      <c r="E198" s="40"/>
      <c r="F198" s="225" t="s">
        <v>313</v>
      </c>
      <c r="G198" s="40"/>
      <c r="H198" s="40"/>
      <c r="I198" s="221"/>
      <c r="J198" s="40"/>
      <c r="K198" s="40"/>
      <c r="L198" s="44"/>
      <c r="M198" s="222"/>
      <c r="N198" s="223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128</v>
      </c>
      <c r="AU198" s="17" t="s">
        <v>84</v>
      </c>
    </row>
    <row r="199" spans="1:51" s="13" customFormat="1" ht="12">
      <c r="A199" s="13"/>
      <c r="B199" s="226"/>
      <c r="C199" s="227"/>
      <c r="D199" s="219" t="s">
        <v>147</v>
      </c>
      <c r="E199" s="228" t="s">
        <v>19</v>
      </c>
      <c r="F199" s="229" t="s">
        <v>314</v>
      </c>
      <c r="G199" s="227"/>
      <c r="H199" s="230">
        <v>43.34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147</v>
      </c>
      <c r="AU199" s="236" t="s">
        <v>84</v>
      </c>
      <c r="AV199" s="13" t="s">
        <v>84</v>
      </c>
      <c r="AW199" s="13" t="s">
        <v>35</v>
      </c>
      <c r="AX199" s="13" t="s">
        <v>82</v>
      </c>
      <c r="AY199" s="236" t="s">
        <v>118</v>
      </c>
    </row>
    <row r="200" spans="1:63" s="12" customFormat="1" ht="22.8" customHeight="1">
      <c r="A200" s="12"/>
      <c r="B200" s="189"/>
      <c r="C200" s="190"/>
      <c r="D200" s="191" t="s">
        <v>73</v>
      </c>
      <c r="E200" s="203" t="s">
        <v>315</v>
      </c>
      <c r="F200" s="203" t="s">
        <v>316</v>
      </c>
      <c r="G200" s="190"/>
      <c r="H200" s="190"/>
      <c r="I200" s="193"/>
      <c r="J200" s="204">
        <f>BK200</f>
        <v>0</v>
      </c>
      <c r="K200" s="190"/>
      <c r="L200" s="195"/>
      <c r="M200" s="196"/>
      <c r="N200" s="197"/>
      <c r="O200" s="197"/>
      <c r="P200" s="198">
        <f>SUM(P201:P203)</f>
        <v>0</v>
      </c>
      <c r="Q200" s="197"/>
      <c r="R200" s="198">
        <f>SUM(R201:R203)</f>
        <v>0</v>
      </c>
      <c r="S200" s="197"/>
      <c r="T200" s="199">
        <f>SUM(T201:T203)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0" t="s">
        <v>82</v>
      </c>
      <c r="AT200" s="201" t="s">
        <v>73</v>
      </c>
      <c r="AU200" s="201" t="s">
        <v>82</v>
      </c>
      <c r="AY200" s="200" t="s">
        <v>118</v>
      </c>
      <c r="BK200" s="202">
        <f>SUM(BK201:BK203)</f>
        <v>0</v>
      </c>
    </row>
    <row r="201" spans="1:65" s="2" customFormat="1" ht="16.5" customHeight="1">
      <c r="A201" s="38"/>
      <c r="B201" s="39"/>
      <c r="C201" s="205" t="s">
        <v>317</v>
      </c>
      <c r="D201" s="205" t="s">
        <v>120</v>
      </c>
      <c r="E201" s="206" t="s">
        <v>318</v>
      </c>
      <c r="F201" s="207" t="s">
        <v>319</v>
      </c>
      <c r="G201" s="208" t="s">
        <v>299</v>
      </c>
      <c r="H201" s="209">
        <v>153.609</v>
      </c>
      <c r="I201" s="210"/>
      <c r="J201" s="211">
        <f>ROUND(I201*H201,2)</f>
        <v>0</v>
      </c>
      <c r="K201" s="212"/>
      <c r="L201" s="44"/>
      <c r="M201" s="213" t="s">
        <v>19</v>
      </c>
      <c r="N201" s="214" t="s">
        <v>45</v>
      </c>
      <c r="O201" s="84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7" t="s">
        <v>124</v>
      </c>
      <c r="AT201" s="217" t="s">
        <v>120</v>
      </c>
      <c r="AU201" s="217" t="s">
        <v>84</v>
      </c>
      <c r="AY201" s="17" t="s">
        <v>118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7" t="s">
        <v>82</v>
      </c>
      <c r="BK201" s="218">
        <f>ROUND(I201*H201,2)</f>
        <v>0</v>
      </c>
      <c r="BL201" s="17" t="s">
        <v>124</v>
      </c>
      <c r="BM201" s="217" t="s">
        <v>320</v>
      </c>
    </row>
    <row r="202" spans="1:47" s="2" customFormat="1" ht="12">
      <c r="A202" s="38"/>
      <c r="B202" s="39"/>
      <c r="C202" s="40"/>
      <c r="D202" s="219" t="s">
        <v>126</v>
      </c>
      <c r="E202" s="40"/>
      <c r="F202" s="220" t="s">
        <v>321</v>
      </c>
      <c r="G202" s="40"/>
      <c r="H202" s="40"/>
      <c r="I202" s="221"/>
      <c r="J202" s="40"/>
      <c r="K202" s="40"/>
      <c r="L202" s="44"/>
      <c r="M202" s="222"/>
      <c r="N202" s="223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126</v>
      </c>
      <c r="AU202" s="17" t="s">
        <v>84</v>
      </c>
    </row>
    <row r="203" spans="1:47" s="2" customFormat="1" ht="12">
      <c r="A203" s="38"/>
      <c r="B203" s="39"/>
      <c r="C203" s="40"/>
      <c r="D203" s="224" t="s">
        <v>128</v>
      </c>
      <c r="E203" s="40"/>
      <c r="F203" s="225" t="s">
        <v>322</v>
      </c>
      <c r="G203" s="40"/>
      <c r="H203" s="40"/>
      <c r="I203" s="221"/>
      <c r="J203" s="40"/>
      <c r="K203" s="40"/>
      <c r="L203" s="44"/>
      <c r="M203" s="259"/>
      <c r="N203" s="260"/>
      <c r="O203" s="261"/>
      <c r="P203" s="261"/>
      <c r="Q203" s="261"/>
      <c r="R203" s="261"/>
      <c r="S203" s="261"/>
      <c r="T203" s="26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128</v>
      </c>
      <c r="AU203" s="17" t="s">
        <v>84</v>
      </c>
    </row>
    <row r="204" spans="1:31" s="2" customFormat="1" ht="6.95" customHeight="1">
      <c r="A204" s="38"/>
      <c r="B204" s="59"/>
      <c r="C204" s="60"/>
      <c r="D204" s="60"/>
      <c r="E204" s="60"/>
      <c r="F204" s="60"/>
      <c r="G204" s="60"/>
      <c r="H204" s="60"/>
      <c r="I204" s="60"/>
      <c r="J204" s="60"/>
      <c r="K204" s="60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C35" sheet="1" objects="1" scenarios="1" formatColumns="0" formatRows="0" autoFilter="0"/>
  <autoFilter ref="C86:K20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113107322"/>
    <hyperlink ref="F95" r:id="rId2" display="https://podminky.urs.cz/item/CS_URS_2023_01/113107342"/>
    <hyperlink ref="F98" r:id="rId3" display="https://podminky.urs.cz/item/CS_URS_2023_01/121151103"/>
    <hyperlink ref="F101" r:id="rId4" display="https://podminky.urs.cz/item/CS_URS_2023_01/122552205"/>
    <hyperlink ref="F107" r:id="rId5" display="https://podminky.urs.cz/item/CS_URS_2023_01/162751117"/>
    <hyperlink ref="F112" r:id="rId6" display="https://podminky.urs.cz/item/CS_URS_2023_01/167151111"/>
    <hyperlink ref="F117" r:id="rId7" display="https://podminky.urs.cz/item/CS_URS_2023_01/181151331"/>
    <hyperlink ref="F120" r:id="rId8" display="https://podminky.urs.cz/item/CS_URS_2023_01/181152302"/>
    <hyperlink ref="F123" r:id="rId9" display="https://podminky.urs.cz/item/CS_URS_2023_01/181351113"/>
    <hyperlink ref="F128" r:id="rId10" display="https://podminky.urs.cz/item/CS_URS_2023_01/564851111"/>
    <hyperlink ref="F134" r:id="rId11" display="https://podminky.urs.cz/item/CS_URS_2023_01/564851114"/>
    <hyperlink ref="F137" r:id="rId12" display="https://podminky.urs.cz/item/CS_URS_2023_01/564971315"/>
    <hyperlink ref="F141" r:id="rId13" display="https://podminky.urs.cz/item/CS_URS_2023_01/565135121"/>
    <hyperlink ref="F144" r:id="rId14" display="https://podminky.urs.cz/item/CS_URS_2023_01/567121111"/>
    <hyperlink ref="F147" r:id="rId15" display="https://podminky.urs.cz/item/CS_URS_2023_01/569851111"/>
    <hyperlink ref="F150" r:id="rId16" display="https://podminky.urs.cz/item/CS_URS_2023_01/573231108"/>
    <hyperlink ref="F153" r:id="rId17" display="https://podminky.urs.cz/item/CS_URS_2023_01/577134221"/>
    <hyperlink ref="F156" r:id="rId18" display="https://podminky.urs.cz/item/CS_URS_2023_01/596211110"/>
    <hyperlink ref="F162" r:id="rId19" display="https://podminky.urs.cz/item/CS_URS_2023_01/899331111"/>
    <hyperlink ref="F165" r:id="rId20" display="https://podminky.urs.cz/item/CS_URS_2023_01/899431111"/>
    <hyperlink ref="F169" r:id="rId21" display="https://podminky.urs.cz/item/CS_URS_2023_01/916131213"/>
    <hyperlink ref="F180" r:id="rId22" display="https://podminky.urs.cz/item/CS_URS_2023_01/919732211"/>
    <hyperlink ref="F183" r:id="rId23" display="https://podminky.urs.cz/item/CS_URS_2023_01/966006211"/>
    <hyperlink ref="F186" r:id="rId24" display="https://podminky.urs.cz/item/CS_URS_2023_01/966006221"/>
    <hyperlink ref="F190" r:id="rId25" display="https://podminky.urs.cz/item/CS_URS_2023_01/997221551"/>
    <hyperlink ref="F194" r:id="rId26" display="https://podminky.urs.cz/item/CS_URS_2023_01/997221873"/>
    <hyperlink ref="F198" r:id="rId27" display="https://podminky.urs.cz/item/CS_URS_2023_01/997221875"/>
    <hyperlink ref="F203" r:id="rId28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88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MALÁ PRŮMYSLOVÁ A OBYTNÁ ZÓNA , LOKALITA SYLVÁROV-2021.12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89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323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6. 6. 2021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ROUND((SUM(BE84:BE114)),2)</f>
        <v>0</v>
      </c>
      <c r="G33" s="38"/>
      <c r="H33" s="38"/>
      <c r="I33" s="148">
        <v>0.21</v>
      </c>
      <c r="J33" s="147">
        <f>ROUND(((SUM(BE84:BE114))*I33),2)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ROUND((SUM(BF84:BF114)),2)</f>
        <v>0</v>
      </c>
      <c r="G34" s="38"/>
      <c r="H34" s="38"/>
      <c r="I34" s="148">
        <v>0.15</v>
      </c>
      <c r="J34" s="147">
        <f>ROUND(((SUM(BF84:BF114))*I34),2)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ROUND((SUM(BG84:BG114)),2)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ROUND((SUM(BH84:BH114)),2)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ROUND((SUM(BI84:BI114)),2)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91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MALÁ PRŮMYSLOVÁ A OBYTNÁ ZÓNA , LOKALITA SYLVÁROV-2021.12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89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100-6 - VON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Dvůr Králové nad Labem</v>
      </c>
      <c r="G52" s="40"/>
      <c r="H52" s="40"/>
      <c r="I52" s="32" t="s">
        <v>23</v>
      </c>
      <c r="J52" s="72" t="str">
        <f>IF(J12="","",J12)</f>
        <v>6. 6. 2021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Město Dvůr Králové nad Labem</v>
      </c>
      <c r="G54" s="40"/>
      <c r="H54" s="40"/>
      <c r="I54" s="32" t="s">
        <v>32</v>
      </c>
      <c r="J54" s="36" t="str">
        <f>E21</f>
        <v>Daniel Kadavý, projektová činnost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92</v>
      </c>
      <c r="D57" s="162"/>
      <c r="E57" s="162"/>
      <c r="F57" s="162"/>
      <c r="G57" s="162"/>
      <c r="H57" s="162"/>
      <c r="I57" s="162"/>
      <c r="J57" s="163" t="s">
        <v>93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94</v>
      </c>
    </row>
    <row r="60" spans="1:31" s="9" customFormat="1" ht="24.95" customHeight="1">
      <c r="A60" s="9"/>
      <c r="B60" s="165"/>
      <c r="C60" s="166"/>
      <c r="D60" s="167" t="s">
        <v>324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325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326</v>
      </c>
      <c r="E62" s="174"/>
      <c r="F62" s="174"/>
      <c r="G62" s="174"/>
      <c r="H62" s="174"/>
      <c r="I62" s="174"/>
      <c r="J62" s="175">
        <f>J94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327</v>
      </c>
      <c r="E63" s="174"/>
      <c r="F63" s="174"/>
      <c r="G63" s="174"/>
      <c r="H63" s="174"/>
      <c r="I63" s="174"/>
      <c r="J63" s="175">
        <f>J104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328</v>
      </c>
      <c r="E64" s="174"/>
      <c r="F64" s="174"/>
      <c r="G64" s="174"/>
      <c r="H64" s="174"/>
      <c r="I64" s="174"/>
      <c r="J64" s="175">
        <f>J108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103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160" t="str">
        <f>E7</f>
        <v>MALÁ PRŮMYSLOVÁ A OBYTNÁ ZÓNA , LOKALITA SYLVÁROV-2021.12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89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E9</f>
        <v>100-6 - VON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Dvůr Králové nad Labem</v>
      </c>
      <c r="G78" s="40"/>
      <c r="H78" s="40"/>
      <c r="I78" s="32" t="s">
        <v>23</v>
      </c>
      <c r="J78" s="72" t="str">
        <f>IF(J12="","",J12)</f>
        <v>6. 6. 2021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5.65" customHeight="1">
      <c r="A80" s="38"/>
      <c r="B80" s="39"/>
      <c r="C80" s="32" t="s">
        <v>25</v>
      </c>
      <c r="D80" s="40"/>
      <c r="E80" s="40"/>
      <c r="F80" s="27" t="str">
        <f>E15</f>
        <v>Město Dvůr Králové nad Labem</v>
      </c>
      <c r="G80" s="40"/>
      <c r="H80" s="40"/>
      <c r="I80" s="32" t="s">
        <v>32</v>
      </c>
      <c r="J80" s="36" t="str">
        <f>E21</f>
        <v>Daniel Kadavý, projektová činnost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30</v>
      </c>
      <c r="D81" s="40"/>
      <c r="E81" s="40"/>
      <c r="F81" s="27" t="str">
        <f>IF(E18="","",E18)</f>
        <v>Vyplň údaj</v>
      </c>
      <c r="G81" s="40"/>
      <c r="H81" s="40"/>
      <c r="I81" s="32" t="s">
        <v>36</v>
      </c>
      <c r="J81" s="36" t="str">
        <f>E24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104</v>
      </c>
      <c r="D83" s="180" t="s">
        <v>59</v>
      </c>
      <c r="E83" s="180" t="s">
        <v>55</v>
      </c>
      <c r="F83" s="180" t="s">
        <v>56</v>
      </c>
      <c r="G83" s="180" t="s">
        <v>105</v>
      </c>
      <c r="H83" s="180" t="s">
        <v>106</v>
      </c>
      <c r="I83" s="180" t="s">
        <v>107</v>
      </c>
      <c r="J83" s="181" t="s">
        <v>93</v>
      </c>
      <c r="K83" s="182" t="s">
        <v>108</v>
      </c>
      <c r="L83" s="183"/>
      <c r="M83" s="92" t="s">
        <v>19</v>
      </c>
      <c r="N83" s="93" t="s">
        <v>44</v>
      </c>
      <c r="O83" s="93" t="s">
        <v>109</v>
      </c>
      <c r="P83" s="93" t="s">
        <v>110</v>
      </c>
      <c r="Q83" s="93" t="s">
        <v>111</v>
      </c>
      <c r="R83" s="93" t="s">
        <v>112</v>
      </c>
      <c r="S83" s="93" t="s">
        <v>113</v>
      </c>
      <c r="T83" s="94" t="s">
        <v>114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115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0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73</v>
      </c>
      <c r="AU84" s="17" t="s">
        <v>94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329</v>
      </c>
      <c r="F85" s="192" t="s">
        <v>330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P86+P94+P104+P108</f>
        <v>0</v>
      </c>
      <c r="Q85" s="197"/>
      <c r="R85" s="198">
        <f>R86+R94+R104+R108</f>
        <v>0</v>
      </c>
      <c r="S85" s="197"/>
      <c r="T85" s="199">
        <f>T86+T94+T104+T108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151</v>
      </c>
      <c r="AT85" s="201" t="s">
        <v>73</v>
      </c>
      <c r="AU85" s="201" t="s">
        <v>74</v>
      </c>
      <c r="AY85" s="200" t="s">
        <v>118</v>
      </c>
      <c r="BK85" s="202">
        <f>BK86+BK94+BK104+BK108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331</v>
      </c>
      <c r="F86" s="203" t="s">
        <v>332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SUM(P87:P93)</f>
        <v>0</v>
      </c>
      <c r="Q86" s="197"/>
      <c r="R86" s="198">
        <f>SUM(R87:R93)</f>
        <v>0</v>
      </c>
      <c r="S86" s="197"/>
      <c r="T86" s="199">
        <f>SUM(T87:T93)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151</v>
      </c>
      <c r="AT86" s="201" t="s">
        <v>73</v>
      </c>
      <c r="AU86" s="201" t="s">
        <v>82</v>
      </c>
      <c r="AY86" s="200" t="s">
        <v>118</v>
      </c>
      <c r="BK86" s="202">
        <f>SUM(BK87:BK93)</f>
        <v>0</v>
      </c>
    </row>
    <row r="87" spans="1:65" s="2" customFormat="1" ht="16.5" customHeight="1">
      <c r="A87" s="38"/>
      <c r="B87" s="39"/>
      <c r="C87" s="205" t="s">
        <v>82</v>
      </c>
      <c r="D87" s="205" t="s">
        <v>120</v>
      </c>
      <c r="E87" s="206" t="s">
        <v>333</v>
      </c>
      <c r="F87" s="207" t="s">
        <v>334</v>
      </c>
      <c r="G87" s="208" t="s">
        <v>335</v>
      </c>
      <c r="H87" s="209">
        <v>2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45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336</v>
      </c>
      <c r="AT87" s="217" t="s">
        <v>120</v>
      </c>
      <c r="AU87" s="217" t="s">
        <v>84</v>
      </c>
      <c r="AY87" s="17" t="s">
        <v>118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82</v>
      </c>
      <c r="BK87" s="218">
        <f>ROUND(I87*H87,2)</f>
        <v>0</v>
      </c>
      <c r="BL87" s="17" t="s">
        <v>336</v>
      </c>
      <c r="BM87" s="217" t="s">
        <v>337</v>
      </c>
    </row>
    <row r="88" spans="1:47" s="2" customFormat="1" ht="12">
      <c r="A88" s="38"/>
      <c r="B88" s="39"/>
      <c r="C88" s="40"/>
      <c r="D88" s="219" t="s">
        <v>126</v>
      </c>
      <c r="E88" s="40"/>
      <c r="F88" s="220" t="s">
        <v>334</v>
      </c>
      <c r="G88" s="40"/>
      <c r="H88" s="40"/>
      <c r="I88" s="221"/>
      <c r="J88" s="40"/>
      <c r="K88" s="40"/>
      <c r="L88" s="44"/>
      <c r="M88" s="222"/>
      <c r="N88" s="223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126</v>
      </c>
      <c r="AU88" s="17" t="s">
        <v>84</v>
      </c>
    </row>
    <row r="89" spans="1:47" s="2" customFormat="1" ht="12">
      <c r="A89" s="38"/>
      <c r="B89" s="39"/>
      <c r="C89" s="40"/>
      <c r="D89" s="224" t="s">
        <v>128</v>
      </c>
      <c r="E89" s="40"/>
      <c r="F89" s="225" t="s">
        <v>338</v>
      </c>
      <c r="G89" s="40"/>
      <c r="H89" s="40"/>
      <c r="I89" s="221"/>
      <c r="J89" s="40"/>
      <c r="K89" s="40"/>
      <c r="L89" s="44"/>
      <c r="M89" s="222"/>
      <c r="N89" s="223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128</v>
      </c>
      <c r="AU89" s="17" t="s">
        <v>84</v>
      </c>
    </row>
    <row r="90" spans="1:47" s="2" customFormat="1" ht="12">
      <c r="A90" s="38"/>
      <c r="B90" s="39"/>
      <c r="C90" s="40"/>
      <c r="D90" s="219" t="s">
        <v>339</v>
      </c>
      <c r="E90" s="40"/>
      <c r="F90" s="263" t="s">
        <v>340</v>
      </c>
      <c r="G90" s="40"/>
      <c r="H90" s="40"/>
      <c r="I90" s="221"/>
      <c r="J90" s="40"/>
      <c r="K90" s="40"/>
      <c r="L90" s="44"/>
      <c r="M90" s="222"/>
      <c r="N90" s="223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339</v>
      </c>
      <c r="AU90" s="17" t="s">
        <v>84</v>
      </c>
    </row>
    <row r="91" spans="1:65" s="2" customFormat="1" ht="16.5" customHeight="1">
      <c r="A91" s="38"/>
      <c r="B91" s="39"/>
      <c r="C91" s="205" t="s">
        <v>84</v>
      </c>
      <c r="D91" s="205" t="s">
        <v>120</v>
      </c>
      <c r="E91" s="206" t="s">
        <v>341</v>
      </c>
      <c r="F91" s="207" t="s">
        <v>342</v>
      </c>
      <c r="G91" s="208" t="s">
        <v>335</v>
      </c>
      <c r="H91" s="209">
        <v>1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45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336</v>
      </c>
      <c r="AT91" s="217" t="s">
        <v>120</v>
      </c>
      <c r="AU91" s="217" t="s">
        <v>84</v>
      </c>
      <c r="AY91" s="17" t="s">
        <v>118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82</v>
      </c>
      <c r="BK91" s="218">
        <f>ROUND(I91*H91,2)</f>
        <v>0</v>
      </c>
      <c r="BL91" s="17" t="s">
        <v>336</v>
      </c>
      <c r="BM91" s="217" t="s">
        <v>343</v>
      </c>
    </row>
    <row r="92" spans="1:47" s="2" customFormat="1" ht="12">
      <c r="A92" s="38"/>
      <c r="B92" s="39"/>
      <c r="C92" s="40"/>
      <c r="D92" s="219" t="s">
        <v>126</v>
      </c>
      <c r="E92" s="40"/>
      <c r="F92" s="220" t="s">
        <v>342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126</v>
      </c>
      <c r="AU92" s="17" t="s">
        <v>84</v>
      </c>
    </row>
    <row r="93" spans="1:47" s="2" customFormat="1" ht="12">
      <c r="A93" s="38"/>
      <c r="B93" s="39"/>
      <c r="C93" s="40"/>
      <c r="D93" s="224" t="s">
        <v>128</v>
      </c>
      <c r="E93" s="40"/>
      <c r="F93" s="225" t="s">
        <v>344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128</v>
      </c>
      <c r="AU93" s="17" t="s">
        <v>84</v>
      </c>
    </row>
    <row r="94" spans="1:63" s="12" customFormat="1" ht="22.8" customHeight="1">
      <c r="A94" s="12"/>
      <c r="B94" s="189"/>
      <c r="C94" s="190"/>
      <c r="D94" s="191" t="s">
        <v>73</v>
      </c>
      <c r="E94" s="203" t="s">
        <v>345</v>
      </c>
      <c r="F94" s="203" t="s">
        <v>346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SUM(P95:P103)</f>
        <v>0</v>
      </c>
      <c r="Q94" s="197"/>
      <c r="R94" s="198">
        <f>SUM(R95:R103)</f>
        <v>0</v>
      </c>
      <c r="S94" s="197"/>
      <c r="T94" s="199">
        <f>SUM(T95:T103)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151</v>
      </c>
      <c r="AT94" s="201" t="s">
        <v>73</v>
      </c>
      <c r="AU94" s="201" t="s">
        <v>82</v>
      </c>
      <c r="AY94" s="200" t="s">
        <v>118</v>
      </c>
      <c r="BK94" s="202">
        <f>SUM(BK95:BK103)</f>
        <v>0</v>
      </c>
    </row>
    <row r="95" spans="1:65" s="2" customFormat="1" ht="16.5" customHeight="1">
      <c r="A95" s="38"/>
      <c r="B95" s="39"/>
      <c r="C95" s="205" t="s">
        <v>135</v>
      </c>
      <c r="D95" s="205" t="s">
        <v>120</v>
      </c>
      <c r="E95" s="206" t="s">
        <v>347</v>
      </c>
      <c r="F95" s="207" t="s">
        <v>348</v>
      </c>
      <c r="G95" s="208" t="s">
        <v>335</v>
      </c>
      <c r="H95" s="209">
        <v>1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45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336</v>
      </c>
      <c r="AT95" s="217" t="s">
        <v>120</v>
      </c>
      <c r="AU95" s="217" t="s">
        <v>84</v>
      </c>
      <c r="AY95" s="17" t="s">
        <v>118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82</v>
      </c>
      <c r="BK95" s="218">
        <f>ROUND(I95*H95,2)</f>
        <v>0</v>
      </c>
      <c r="BL95" s="17" t="s">
        <v>336</v>
      </c>
      <c r="BM95" s="217" t="s">
        <v>349</v>
      </c>
    </row>
    <row r="96" spans="1:47" s="2" customFormat="1" ht="12">
      <c r="A96" s="38"/>
      <c r="B96" s="39"/>
      <c r="C96" s="40"/>
      <c r="D96" s="219" t="s">
        <v>126</v>
      </c>
      <c r="E96" s="40"/>
      <c r="F96" s="220" t="s">
        <v>348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126</v>
      </c>
      <c r="AU96" s="17" t="s">
        <v>84</v>
      </c>
    </row>
    <row r="97" spans="1:47" s="2" customFormat="1" ht="12">
      <c r="A97" s="38"/>
      <c r="B97" s="39"/>
      <c r="C97" s="40"/>
      <c r="D97" s="224" t="s">
        <v>128</v>
      </c>
      <c r="E97" s="40"/>
      <c r="F97" s="225" t="s">
        <v>350</v>
      </c>
      <c r="G97" s="40"/>
      <c r="H97" s="40"/>
      <c r="I97" s="221"/>
      <c r="J97" s="40"/>
      <c r="K97" s="40"/>
      <c r="L97" s="44"/>
      <c r="M97" s="222"/>
      <c r="N97" s="223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128</v>
      </c>
      <c r="AU97" s="17" t="s">
        <v>84</v>
      </c>
    </row>
    <row r="98" spans="1:65" s="2" customFormat="1" ht="16.5" customHeight="1">
      <c r="A98" s="38"/>
      <c r="B98" s="39"/>
      <c r="C98" s="205" t="s">
        <v>124</v>
      </c>
      <c r="D98" s="205" t="s">
        <v>120</v>
      </c>
      <c r="E98" s="206" t="s">
        <v>351</v>
      </c>
      <c r="F98" s="207" t="s">
        <v>352</v>
      </c>
      <c r="G98" s="208" t="s">
        <v>335</v>
      </c>
      <c r="H98" s="209">
        <v>1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45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336</v>
      </c>
      <c r="AT98" s="217" t="s">
        <v>120</v>
      </c>
      <c r="AU98" s="217" t="s">
        <v>84</v>
      </c>
      <c r="AY98" s="17" t="s">
        <v>118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7" t="s">
        <v>82</v>
      </c>
      <c r="BK98" s="218">
        <f>ROUND(I98*H98,2)</f>
        <v>0</v>
      </c>
      <c r="BL98" s="17" t="s">
        <v>336</v>
      </c>
      <c r="BM98" s="217" t="s">
        <v>353</v>
      </c>
    </row>
    <row r="99" spans="1:47" s="2" customFormat="1" ht="12">
      <c r="A99" s="38"/>
      <c r="B99" s="39"/>
      <c r="C99" s="40"/>
      <c r="D99" s="219" t="s">
        <v>126</v>
      </c>
      <c r="E99" s="40"/>
      <c r="F99" s="220" t="s">
        <v>352</v>
      </c>
      <c r="G99" s="40"/>
      <c r="H99" s="40"/>
      <c r="I99" s="221"/>
      <c r="J99" s="40"/>
      <c r="K99" s="40"/>
      <c r="L99" s="44"/>
      <c r="M99" s="222"/>
      <c r="N99" s="223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126</v>
      </c>
      <c r="AU99" s="17" t="s">
        <v>84</v>
      </c>
    </row>
    <row r="100" spans="1:47" s="2" customFormat="1" ht="12">
      <c r="A100" s="38"/>
      <c r="B100" s="39"/>
      <c r="C100" s="40"/>
      <c r="D100" s="224" t="s">
        <v>128</v>
      </c>
      <c r="E100" s="40"/>
      <c r="F100" s="225" t="s">
        <v>354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128</v>
      </c>
      <c r="AU100" s="17" t="s">
        <v>84</v>
      </c>
    </row>
    <row r="101" spans="1:65" s="2" customFormat="1" ht="16.5" customHeight="1">
      <c r="A101" s="38"/>
      <c r="B101" s="39"/>
      <c r="C101" s="205" t="s">
        <v>151</v>
      </c>
      <c r="D101" s="205" t="s">
        <v>120</v>
      </c>
      <c r="E101" s="206" t="s">
        <v>355</v>
      </c>
      <c r="F101" s="207" t="s">
        <v>356</v>
      </c>
      <c r="G101" s="208" t="s">
        <v>335</v>
      </c>
      <c r="H101" s="209">
        <v>1</v>
      </c>
      <c r="I101" s="210"/>
      <c r="J101" s="211">
        <f>ROUND(I101*H101,2)</f>
        <v>0</v>
      </c>
      <c r="K101" s="212"/>
      <c r="L101" s="44"/>
      <c r="M101" s="213" t="s">
        <v>19</v>
      </c>
      <c r="N101" s="214" t="s">
        <v>45</v>
      </c>
      <c r="O101" s="84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7" t="s">
        <v>336</v>
      </c>
      <c r="AT101" s="217" t="s">
        <v>120</v>
      </c>
      <c r="AU101" s="217" t="s">
        <v>84</v>
      </c>
      <c r="AY101" s="17" t="s">
        <v>118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7" t="s">
        <v>82</v>
      </c>
      <c r="BK101" s="218">
        <f>ROUND(I101*H101,2)</f>
        <v>0</v>
      </c>
      <c r="BL101" s="17" t="s">
        <v>336</v>
      </c>
      <c r="BM101" s="217" t="s">
        <v>357</v>
      </c>
    </row>
    <row r="102" spans="1:47" s="2" customFormat="1" ht="12">
      <c r="A102" s="38"/>
      <c r="B102" s="39"/>
      <c r="C102" s="40"/>
      <c r="D102" s="219" t="s">
        <v>126</v>
      </c>
      <c r="E102" s="40"/>
      <c r="F102" s="220" t="s">
        <v>356</v>
      </c>
      <c r="G102" s="40"/>
      <c r="H102" s="40"/>
      <c r="I102" s="221"/>
      <c r="J102" s="40"/>
      <c r="K102" s="40"/>
      <c r="L102" s="44"/>
      <c r="M102" s="222"/>
      <c r="N102" s="223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126</v>
      </c>
      <c r="AU102" s="17" t="s">
        <v>84</v>
      </c>
    </row>
    <row r="103" spans="1:47" s="2" customFormat="1" ht="12">
      <c r="A103" s="38"/>
      <c r="B103" s="39"/>
      <c r="C103" s="40"/>
      <c r="D103" s="224" t="s">
        <v>128</v>
      </c>
      <c r="E103" s="40"/>
      <c r="F103" s="225" t="s">
        <v>358</v>
      </c>
      <c r="G103" s="40"/>
      <c r="H103" s="40"/>
      <c r="I103" s="221"/>
      <c r="J103" s="40"/>
      <c r="K103" s="40"/>
      <c r="L103" s="44"/>
      <c r="M103" s="222"/>
      <c r="N103" s="223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128</v>
      </c>
      <c r="AU103" s="17" t="s">
        <v>84</v>
      </c>
    </row>
    <row r="104" spans="1:63" s="12" customFormat="1" ht="22.8" customHeight="1">
      <c r="A104" s="12"/>
      <c r="B104" s="189"/>
      <c r="C104" s="190"/>
      <c r="D104" s="191" t="s">
        <v>73</v>
      </c>
      <c r="E104" s="203" t="s">
        <v>359</v>
      </c>
      <c r="F104" s="203" t="s">
        <v>360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SUM(P105:P107)</f>
        <v>0</v>
      </c>
      <c r="Q104" s="197"/>
      <c r="R104" s="198">
        <f>SUM(R105:R107)</f>
        <v>0</v>
      </c>
      <c r="S104" s="197"/>
      <c r="T104" s="199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151</v>
      </c>
      <c r="AT104" s="201" t="s">
        <v>73</v>
      </c>
      <c r="AU104" s="201" t="s">
        <v>82</v>
      </c>
      <c r="AY104" s="200" t="s">
        <v>118</v>
      </c>
      <c r="BK104" s="202">
        <f>SUM(BK105:BK107)</f>
        <v>0</v>
      </c>
    </row>
    <row r="105" spans="1:65" s="2" customFormat="1" ht="16.5" customHeight="1">
      <c r="A105" s="38"/>
      <c r="B105" s="39"/>
      <c r="C105" s="205" t="s">
        <v>157</v>
      </c>
      <c r="D105" s="205" t="s">
        <v>120</v>
      </c>
      <c r="E105" s="206" t="s">
        <v>361</v>
      </c>
      <c r="F105" s="207" t="s">
        <v>362</v>
      </c>
      <c r="G105" s="208" t="s">
        <v>335</v>
      </c>
      <c r="H105" s="209">
        <v>4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45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336</v>
      </c>
      <c r="AT105" s="217" t="s">
        <v>120</v>
      </c>
      <c r="AU105" s="217" t="s">
        <v>84</v>
      </c>
      <c r="AY105" s="17" t="s">
        <v>118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82</v>
      </c>
      <c r="BK105" s="218">
        <f>ROUND(I105*H105,2)</f>
        <v>0</v>
      </c>
      <c r="BL105" s="17" t="s">
        <v>336</v>
      </c>
      <c r="BM105" s="217" t="s">
        <v>363</v>
      </c>
    </row>
    <row r="106" spans="1:47" s="2" customFormat="1" ht="12">
      <c r="A106" s="38"/>
      <c r="B106" s="39"/>
      <c r="C106" s="40"/>
      <c r="D106" s="219" t="s">
        <v>126</v>
      </c>
      <c r="E106" s="40"/>
      <c r="F106" s="220" t="s">
        <v>362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126</v>
      </c>
      <c r="AU106" s="17" t="s">
        <v>84</v>
      </c>
    </row>
    <row r="107" spans="1:47" s="2" customFormat="1" ht="12">
      <c r="A107" s="38"/>
      <c r="B107" s="39"/>
      <c r="C107" s="40"/>
      <c r="D107" s="224" t="s">
        <v>128</v>
      </c>
      <c r="E107" s="40"/>
      <c r="F107" s="225" t="s">
        <v>364</v>
      </c>
      <c r="G107" s="40"/>
      <c r="H107" s="40"/>
      <c r="I107" s="221"/>
      <c r="J107" s="40"/>
      <c r="K107" s="40"/>
      <c r="L107" s="44"/>
      <c r="M107" s="222"/>
      <c r="N107" s="223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128</v>
      </c>
      <c r="AU107" s="17" t="s">
        <v>84</v>
      </c>
    </row>
    <row r="108" spans="1:63" s="12" customFormat="1" ht="22.8" customHeight="1">
      <c r="A108" s="12"/>
      <c r="B108" s="189"/>
      <c r="C108" s="190"/>
      <c r="D108" s="191" t="s">
        <v>73</v>
      </c>
      <c r="E108" s="203" t="s">
        <v>365</v>
      </c>
      <c r="F108" s="203" t="s">
        <v>366</v>
      </c>
      <c r="G108" s="190"/>
      <c r="H108" s="190"/>
      <c r="I108" s="193"/>
      <c r="J108" s="204">
        <f>BK108</f>
        <v>0</v>
      </c>
      <c r="K108" s="190"/>
      <c r="L108" s="195"/>
      <c r="M108" s="196"/>
      <c r="N108" s="197"/>
      <c r="O108" s="197"/>
      <c r="P108" s="198">
        <f>SUM(P109:P114)</f>
        <v>0</v>
      </c>
      <c r="Q108" s="197"/>
      <c r="R108" s="198">
        <f>SUM(R109:R114)</f>
        <v>0</v>
      </c>
      <c r="S108" s="197"/>
      <c r="T108" s="199">
        <f>SUM(T109:T114)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0" t="s">
        <v>151</v>
      </c>
      <c r="AT108" s="201" t="s">
        <v>73</v>
      </c>
      <c r="AU108" s="201" t="s">
        <v>82</v>
      </c>
      <c r="AY108" s="200" t="s">
        <v>118</v>
      </c>
      <c r="BK108" s="202">
        <f>SUM(BK109:BK114)</f>
        <v>0</v>
      </c>
    </row>
    <row r="109" spans="1:65" s="2" customFormat="1" ht="16.5" customHeight="1">
      <c r="A109" s="38"/>
      <c r="B109" s="39"/>
      <c r="C109" s="205" t="s">
        <v>164</v>
      </c>
      <c r="D109" s="205" t="s">
        <v>120</v>
      </c>
      <c r="E109" s="206" t="s">
        <v>367</v>
      </c>
      <c r="F109" s="207" t="s">
        <v>368</v>
      </c>
      <c r="G109" s="208" t="s">
        <v>335</v>
      </c>
      <c r="H109" s="209">
        <v>1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45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336</v>
      </c>
      <c r="AT109" s="217" t="s">
        <v>120</v>
      </c>
      <c r="AU109" s="217" t="s">
        <v>84</v>
      </c>
      <c r="AY109" s="17" t="s">
        <v>118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82</v>
      </c>
      <c r="BK109" s="218">
        <f>ROUND(I109*H109,2)</f>
        <v>0</v>
      </c>
      <c r="BL109" s="17" t="s">
        <v>336</v>
      </c>
      <c r="BM109" s="217" t="s">
        <v>369</v>
      </c>
    </row>
    <row r="110" spans="1:47" s="2" customFormat="1" ht="12">
      <c r="A110" s="38"/>
      <c r="B110" s="39"/>
      <c r="C110" s="40"/>
      <c r="D110" s="219" t="s">
        <v>126</v>
      </c>
      <c r="E110" s="40"/>
      <c r="F110" s="220" t="s">
        <v>368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126</v>
      </c>
      <c r="AU110" s="17" t="s">
        <v>84</v>
      </c>
    </row>
    <row r="111" spans="1:47" s="2" customFormat="1" ht="12">
      <c r="A111" s="38"/>
      <c r="B111" s="39"/>
      <c r="C111" s="40"/>
      <c r="D111" s="224" t="s">
        <v>128</v>
      </c>
      <c r="E111" s="40"/>
      <c r="F111" s="225" t="s">
        <v>370</v>
      </c>
      <c r="G111" s="40"/>
      <c r="H111" s="40"/>
      <c r="I111" s="221"/>
      <c r="J111" s="40"/>
      <c r="K111" s="40"/>
      <c r="L111" s="44"/>
      <c r="M111" s="222"/>
      <c r="N111" s="223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128</v>
      </c>
      <c r="AU111" s="17" t="s">
        <v>84</v>
      </c>
    </row>
    <row r="112" spans="1:65" s="2" customFormat="1" ht="16.5" customHeight="1">
      <c r="A112" s="38"/>
      <c r="B112" s="39"/>
      <c r="C112" s="205" t="s">
        <v>170</v>
      </c>
      <c r="D112" s="205" t="s">
        <v>120</v>
      </c>
      <c r="E112" s="206" t="s">
        <v>371</v>
      </c>
      <c r="F112" s="207" t="s">
        <v>372</v>
      </c>
      <c r="G112" s="208" t="s">
        <v>373</v>
      </c>
      <c r="H112" s="209">
        <v>1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45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336</v>
      </c>
      <c r="AT112" s="217" t="s">
        <v>120</v>
      </c>
      <c r="AU112" s="217" t="s">
        <v>84</v>
      </c>
      <c r="AY112" s="17" t="s">
        <v>118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82</v>
      </c>
      <c r="BK112" s="218">
        <f>ROUND(I112*H112,2)</f>
        <v>0</v>
      </c>
      <c r="BL112" s="17" t="s">
        <v>336</v>
      </c>
      <c r="BM112" s="217" t="s">
        <v>374</v>
      </c>
    </row>
    <row r="113" spans="1:47" s="2" customFormat="1" ht="12">
      <c r="A113" s="38"/>
      <c r="B113" s="39"/>
      <c r="C113" s="40"/>
      <c r="D113" s="219" t="s">
        <v>126</v>
      </c>
      <c r="E113" s="40"/>
      <c r="F113" s="220" t="s">
        <v>372</v>
      </c>
      <c r="G113" s="40"/>
      <c r="H113" s="40"/>
      <c r="I113" s="221"/>
      <c r="J113" s="40"/>
      <c r="K113" s="40"/>
      <c r="L113" s="44"/>
      <c r="M113" s="222"/>
      <c r="N113" s="223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126</v>
      </c>
      <c r="AU113" s="17" t="s">
        <v>84</v>
      </c>
    </row>
    <row r="114" spans="1:47" s="2" customFormat="1" ht="12">
      <c r="A114" s="38"/>
      <c r="B114" s="39"/>
      <c r="C114" s="40"/>
      <c r="D114" s="224" t="s">
        <v>128</v>
      </c>
      <c r="E114" s="40"/>
      <c r="F114" s="225" t="s">
        <v>375</v>
      </c>
      <c r="G114" s="40"/>
      <c r="H114" s="40"/>
      <c r="I114" s="221"/>
      <c r="J114" s="40"/>
      <c r="K114" s="40"/>
      <c r="L114" s="44"/>
      <c r="M114" s="259"/>
      <c r="N114" s="260"/>
      <c r="O114" s="261"/>
      <c r="P114" s="261"/>
      <c r="Q114" s="261"/>
      <c r="R114" s="261"/>
      <c r="S114" s="261"/>
      <c r="T114" s="262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128</v>
      </c>
      <c r="AU114" s="17" t="s">
        <v>84</v>
      </c>
    </row>
    <row r="115" spans="1:31" s="2" customFormat="1" ht="6.95" customHeight="1">
      <c r="A115" s="38"/>
      <c r="B115" s="59"/>
      <c r="C115" s="60"/>
      <c r="D115" s="60"/>
      <c r="E115" s="60"/>
      <c r="F115" s="60"/>
      <c r="G115" s="60"/>
      <c r="H115" s="60"/>
      <c r="I115" s="60"/>
      <c r="J115" s="60"/>
      <c r="K115" s="60"/>
      <c r="L115" s="44"/>
      <c r="M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</sheetData>
  <sheetProtection password="CC35" sheet="1" objects="1" scenarios="1" formatColumns="0" formatRows="0" autoFilter="0"/>
  <autoFilter ref="C83:K114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012002000"/>
    <hyperlink ref="F93" r:id="rId2" display="https://podminky.urs.cz/item/CS_URS_2023_01/013254000"/>
    <hyperlink ref="F97" r:id="rId3" display="https://podminky.urs.cz/item/CS_URS_2023_01/031002000"/>
    <hyperlink ref="F100" r:id="rId4" display="https://podminky.urs.cz/item/CS_URS_2023_01/032002000"/>
    <hyperlink ref="F103" r:id="rId5" display="https://podminky.urs.cz/item/CS_URS_2023_01/039002000"/>
    <hyperlink ref="F107" r:id="rId6" display="https://podminky.urs.cz/item/CS_URS_2023_01/043154000"/>
    <hyperlink ref="F111" r:id="rId7" display="https://podminky.urs.cz/item/CS_URS_2023_01/072103001"/>
    <hyperlink ref="F114" r:id="rId8" display="https://podminky.urs.cz/item/CS_URS_2021_02/07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376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377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378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379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380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381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382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383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384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385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386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81</v>
      </c>
      <c r="F18" s="275" t="s">
        <v>387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388</v>
      </c>
      <c r="F19" s="275" t="s">
        <v>389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390</v>
      </c>
      <c r="F20" s="275" t="s">
        <v>391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86</v>
      </c>
      <c r="F21" s="275" t="s">
        <v>392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393</v>
      </c>
      <c r="F22" s="275" t="s">
        <v>394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395</v>
      </c>
      <c r="F23" s="275" t="s">
        <v>396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397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398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399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400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401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402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403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404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405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104</v>
      </c>
      <c r="F36" s="275"/>
      <c r="G36" s="275" t="s">
        <v>406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407</v>
      </c>
      <c r="F37" s="275"/>
      <c r="G37" s="275" t="s">
        <v>408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55</v>
      </c>
      <c r="F38" s="275"/>
      <c r="G38" s="275" t="s">
        <v>409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56</v>
      </c>
      <c r="F39" s="275"/>
      <c r="G39" s="275" t="s">
        <v>410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105</v>
      </c>
      <c r="F40" s="275"/>
      <c r="G40" s="275" t="s">
        <v>411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106</v>
      </c>
      <c r="F41" s="275"/>
      <c r="G41" s="275" t="s">
        <v>412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413</v>
      </c>
      <c r="F42" s="275"/>
      <c r="G42" s="275" t="s">
        <v>414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415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416</v>
      </c>
      <c r="F44" s="275"/>
      <c r="G44" s="275" t="s">
        <v>417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108</v>
      </c>
      <c r="F45" s="275"/>
      <c r="G45" s="275" t="s">
        <v>418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419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420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421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422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423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424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425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426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427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428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429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430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431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432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433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434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435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436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437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438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439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440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441</v>
      </c>
      <c r="D76" s="293"/>
      <c r="E76" s="293"/>
      <c r="F76" s="293" t="s">
        <v>442</v>
      </c>
      <c r="G76" s="294"/>
      <c r="H76" s="293" t="s">
        <v>56</v>
      </c>
      <c r="I76" s="293" t="s">
        <v>59</v>
      </c>
      <c r="J76" s="293" t="s">
        <v>443</v>
      </c>
      <c r="K76" s="292"/>
    </row>
    <row r="77" spans="2:11" s="1" customFormat="1" ht="17.25" customHeight="1">
      <c r="B77" s="290"/>
      <c r="C77" s="295" t="s">
        <v>444</v>
      </c>
      <c r="D77" s="295"/>
      <c r="E77" s="295"/>
      <c r="F77" s="296" t="s">
        <v>445</v>
      </c>
      <c r="G77" s="297"/>
      <c r="H77" s="295"/>
      <c r="I77" s="295"/>
      <c r="J77" s="295" t="s">
        <v>446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55</v>
      </c>
      <c r="D79" s="300"/>
      <c r="E79" s="300"/>
      <c r="F79" s="301" t="s">
        <v>447</v>
      </c>
      <c r="G79" s="302"/>
      <c r="H79" s="278" t="s">
        <v>448</v>
      </c>
      <c r="I79" s="278" t="s">
        <v>449</v>
      </c>
      <c r="J79" s="278">
        <v>20</v>
      </c>
      <c r="K79" s="292"/>
    </row>
    <row r="80" spans="2:11" s="1" customFormat="1" ht="15" customHeight="1">
      <c r="B80" s="290"/>
      <c r="C80" s="278" t="s">
        <v>450</v>
      </c>
      <c r="D80" s="278"/>
      <c r="E80" s="278"/>
      <c r="F80" s="301" t="s">
        <v>447</v>
      </c>
      <c r="G80" s="302"/>
      <c r="H80" s="278" t="s">
        <v>451</v>
      </c>
      <c r="I80" s="278" t="s">
        <v>449</v>
      </c>
      <c r="J80" s="278">
        <v>120</v>
      </c>
      <c r="K80" s="292"/>
    </row>
    <row r="81" spans="2:11" s="1" customFormat="1" ht="15" customHeight="1">
      <c r="B81" s="303"/>
      <c r="C81" s="278" t="s">
        <v>452</v>
      </c>
      <c r="D81" s="278"/>
      <c r="E81" s="278"/>
      <c r="F81" s="301" t="s">
        <v>453</v>
      </c>
      <c r="G81" s="302"/>
      <c r="H81" s="278" t="s">
        <v>454</v>
      </c>
      <c r="I81" s="278" t="s">
        <v>449</v>
      </c>
      <c r="J81" s="278">
        <v>50</v>
      </c>
      <c r="K81" s="292"/>
    </row>
    <row r="82" spans="2:11" s="1" customFormat="1" ht="15" customHeight="1">
      <c r="B82" s="303"/>
      <c r="C82" s="278" t="s">
        <v>455</v>
      </c>
      <c r="D82" s="278"/>
      <c r="E82" s="278"/>
      <c r="F82" s="301" t="s">
        <v>447</v>
      </c>
      <c r="G82" s="302"/>
      <c r="H82" s="278" t="s">
        <v>456</v>
      </c>
      <c r="I82" s="278" t="s">
        <v>457</v>
      </c>
      <c r="J82" s="278"/>
      <c r="K82" s="292"/>
    </row>
    <row r="83" spans="2:11" s="1" customFormat="1" ht="15" customHeight="1">
      <c r="B83" s="303"/>
      <c r="C83" s="304" t="s">
        <v>458</v>
      </c>
      <c r="D83" s="304"/>
      <c r="E83" s="304"/>
      <c r="F83" s="305" t="s">
        <v>453</v>
      </c>
      <c r="G83" s="304"/>
      <c r="H83" s="304" t="s">
        <v>459</v>
      </c>
      <c r="I83" s="304" t="s">
        <v>449</v>
      </c>
      <c r="J83" s="304">
        <v>15</v>
      </c>
      <c r="K83" s="292"/>
    </row>
    <row r="84" spans="2:11" s="1" customFormat="1" ht="15" customHeight="1">
      <c r="B84" s="303"/>
      <c r="C84" s="304" t="s">
        <v>460</v>
      </c>
      <c r="D84" s="304"/>
      <c r="E84" s="304"/>
      <c r="F84" s="305" t="s">
        <v>453</v>
      </c>
      <c r="G84" s="304"/>
      <c r="H84" s="304" t="s">
        <v>461</v>
      </c>
      <c r="I84" s="304" t="s">
        <v>449</v>
      </c>
      <c r="J84" s="304">
        <v>15</v>
      </c>
      <c r="K84" s="292"/>
    </row>
    <row r="85" spans="2:11" s="1" customFormat="1" ht="15" customHeight="1">
      <c r="B85" s="303"/>
      <c r="C85" s="304" t="s">
        <v>462</v>
      </c>
      <c r="D85" s="304"/>
      <c r="E85" s="304"/>
      <c r="F85" s="305" t="s">
        <v>453</v>
      </c>
      <c r="G85" s="304"/>
      <c r="H85" s="304" t="s">
        <v>463</v>
      </c>
      <c r="I85" s="304" t="s">
        <v>449</v>
      </c>
      <c r="J85" s="304">
        <v>20</v>
      </c>
      <c r="K85" s="292"/>
    </row>
    <row r="86" spans="2:11" s="1" customFormat="1" ht="15" customHeight="1">
      <c r="B86" s="303"/>
      <c r="C86" s="304" t="s">
        <v>464</v>
      </c>
      <c r="D86" s="304"/>
      <c r="E86" s="304"/>
      <c r="F86" s="305" t="s">
        <v>453</v>
      </c>
      <c r="G86" s="304"/>
      <c r="H86" s="304" t="s">
        <v>465</v>
      </c>
      <c r="I86" s="304" t="s">
        <v>449</v>
      </c>
      <c r="J86" s="304">
        <v>20</v>
      </c>
      <c r="K86" s="292"/>
    </row>
    <row r="87" spans="2:11" s="1" customFormat="1" ht="15" customHeight="1">
      <c r="B87" s="303"/>
      <c r="C87" s="278" t="s">
        <v>466</v>
      </c>
      <c r="D87" s="278"/>
      <c r="E87" s="278"/>
      <c r="F87" s="301" t="s">
        <v>453</v>
      </c>
      <c r="G87" s="302"/>
      <c r="H87" s="278" t="s">
        <v>467</v>
      </c>
      <c r="I87" s="278" t="s">
        <v>449</v>
      </c>
      <c r="J87" s="278">
        <v>50</v>
      </c>
      <c r="K87" s="292"/>
    </row>
    <row r="88" spans="2:11" s="1" customFormat="1" ht="15" customHeight="1">
      <c r="B88" s="303"/>
      <c r="C88" s="278" t="s">
        <v>468</v>
      </c>
      <c r="D88" s="278"/>
      <c r="E88" s="278"/>
      <c r="F88" s="301" t="s">
        <v>453</v>
      </c>
      <c r="G88" s="302"/>
      <c r="H88" s="278" t="s">
        <v>469</v>
      </c>
      <c r="I88" s="278" t="s">
        <v>449</v>
      </c>
      <c r="J88" s="278">
        <v>20</v>
      </c>
      <c r="K88" s="292"/>
    </row>
    <row r="89" spans="2:11" s="1" customFormat="1" ht="15" customHeight="1">
      <c r="B89" s="303"/>
      <c r="C89" s="278" t="s">
        <v>470</v>
      </c>
      <c r="D89" s="278"/>
      <c r="E89" s="278"/>
      <c r="F89" s="301" t="s">
        <v>453</v>
      </c>
      <c r="G89" s="302"/>
      <c r="H89" s="278" t="s">
        <v>471</v>
      </c>
      <c r="I89" s="278" t="s">
        <v>449</v>
      </c>
      <c r="J89" s="278">
        <v>20</v>
      </c>
      <c r="K89" s="292"/>
    </row>
    <row r="90" spans="2:11" s="1" customFormat="1" ht="15" customHeight="1">
      <c r="B90" s="303"/>
      <c r="C90" s="278" t="s">
        <v>472</v>
      </c>
      <c r="D90" s="278"/>
      <c r="E90" s="278"/>
      <c r="F90" s="301" t="s">
        <v>453</v>
      </c>
      <c r="G90" s="302"/>
      <c r="H90" s="278" t="s">
        <v>473</v>
      </c>
      <c r="I90" s="278" t="s">
        <v>449</v>
      </c>
      <c r="J90" s="278">
        <v>50</v>
      </c>
      <c r="K90" s="292"/>
    </row>
    <row r="91" spans="2:11" s="1" customFormat="1" ht="15" customHeight="1">
      <c r="B91" s="303"/>
      <c r="C91" s="278" t="s">
        <v>474</v>
      </c>
      <c r="D91" s="278"/>
      <c r="E91" s="278"/>
      <c r="F91" s="301" t="s">
        <v>453</v>
      </c>
      <c r="G91" s="302"/>
      <c r="H91" s="278" t="s">
        <v>474</v>
      </c>
      <c r="I91" s="278" t="s">
        <v>449</v>
      </c>
      <c r="J91" s="278">
        <v>50</v>
      </c>
      <c r="K91" s="292"/>
    </row>
    <row r="92" spans="2:11" s="1" customFormat="1" ht="15" customHeight="1">
      <c r="B92" s="303"/>
      <c r="C92" s="278" t="s">
        <v>475</v>
      </c>
      <c r="D92" s="278"/>
      <c r="E92" s="278"/>
      <c r="F92" s="301" t="s">
        <v>453</v>
      </c>
      <c r="G92" s="302"/>
      <c r="H92" s="278" t="s">
        <v>476</v>
      </c>
      <c r="I92" s="278" t="s">
        <v>449</v>
      </c>
      <c r="J92" s="278">
        <v>255</v>
      </c>
      <c r="K92" s="292"/>
    </row>
    <row r="93" spans="2:11" s="1" customFormat="1" ht="15" customHeight="1">
      <c r="B93" s="303"/>
      <c r="C93" s="278" t="s">
        <v>477</v>
      </c>
      <c r="D93" s="278"/>
      <c r="E93" s="278"/>
      <c r="F93" s="301" t="s">
        <v>447</v>
      </c>
      <c r="G93" s="302"/>
      <c r="H93" s="278" t="s">
        <v>478</v>
      </c>
      <c r="I93" s="278" t="s">
        <v>479</v>
      </c>
      <c r="J93" s="278"/>
      <c r="K93" s="292"/>
    </row>
    <row r="94" spans="2:11" s="1" customFormat="1" ht="15" customHeight="1">
      <c r="B94" s="303"/>
      <c r="C94" s="278" t="s">
        <v>480</v>
      </c>
      <c r="D94" s="278"/>
      <c r="E94" s="278"/>
      <c r="F94" s="301" t="s">
        <v>447</v>
      </c>
      <c r="G94" s="302"/>
      <c r="H94" s="278" t="s">
        <v>481</v>
      </c>
      <c r="I94" s="278" t="s">
        <v>482</v>
      </c>
      <c r="J94" s="278"/>
      <c r="K94" s="292"/>
    </row>
    <row r="95" spans="2:11" s="1" customFormat="1" ht="15" customHeight="1">
      <c r="B95" s="303"/>
      <c r="C95" s="278" t="s">
        <v>483</v>
      </c>
      <c r="D95" s="278"/>
      <c r="E95" s="278"/>
      <c r="F95" s="301" t="s">
        <v>447</v>
      </c>
      <c r="G95" s="302"/>
      <c r="H95" s="278" t="s">
        <v>483</v>
      </c>
      <c r="I95" s="278" t="s">
        <v>482</v>
      </c>
      <c r="J95" s="278"/>
      <c r="K95" s="292"/>
    </row>
    <row r="96" spans="2:11" s="1" customFormat="1" ht="15" customHeight="1">
      <c r="B96" s="303"/>
      <c r="C96" s="278" t="s">
        <v>40</v>
      </c>
      <c r="D96" s="278"/>
      <c r="E96" s="278"/>
      <c r="F96" s="301" t="s">
        <v>447</v>
      </c>
      <c r="G96" s="302"/>
      <c r="H96" s="278" t="s">
        <v>484</v>
      </c>
      <c r="I96" s="278" t="s">
        <v>482</v>
      </c>
      <c r="J96" s="278"/>
      <c r="K96" s="292"/>
    </row>
    <row r="97" spans="2:11" s="1" customFormat="1" ht="15" customHeight="1">
      <c r="B97" s="303"/>
      <c r="C97" s="278" t="s">
        <v>50</v>
      </c>
      <c r="D97" s="278"/>
      <c r="E97" s="278"/>
      <c r="F97" s="301" t="s">
        <v>447</v>
      </c>
      <c r="G97" s="302"/>
      <c r="H97" s="278" t="s">
        <v>485</v>
      </c>
      <c r="I97" s="278" t="s">
        <v>482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486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441</v>
      </c>
      <c r="D103" s="293"/>
      <c r="E103" s="293"/>
      <c r="F103" s="293" t="s">
        <v>442</v>
      </c>
      <c r="G103" s="294"/>
      <c r="H103" s="293" t="s">
        <v>56</v>
      </c>
      <c r="I103" s="293" t="s">
        <v>59</v>
      </c>
      <c r="J103" s="293" t="s">
        <v>443</v>
      </c>
      <c r="K103" s="292"/>
    </row>
    <row r="104" spans="2:11" s="1" customFormat="1" ht="17.25" customHeight="1">
      <c r="B104" s="290"/>
      <c r="C104" s="295" t="s">
        <v>444</v>
      </c>
      <c r="D104" s="295"/>
      <c r="E104" s="295"/>
      <c r="F104" s="296" t="s">
        <v>445</v>
      </c>
      <c r="G104" s="297"/>
      <c r="H104" s="295"/>
      <c r="I104" s="295"/>
      <c r="J104" s="295" t="s">
        <v>446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55</v>
      </c>
      <c r="D106" s="300"/>
      <c r="E106" s="300"/>
      <c r="F106" s="301" t="s">
        <v>447</v>
      </c>
      <c r="G106" s="278"/>
      <c r="H106" s="278" t="s">
        <v>487</v>
      </c>
      <c r="I106" s="278" t="s">
        <v>449</v>
      </c>
      <c r="J106" s="278">
        <v>20</v>
      </c>
      <c r="K106" s="292"/>
    </row>
    <row r="107" spans="2:11" s="1" customFormat="1" ht="15" customHeight="1">
      <c r="B107" s="290"/>
      <c r="C107" s="278" t="s">
        <v>450</v>
      </c>
      <c r="D107" s="278"/>
      <c r="E107" s="278"/>
      <c r="F107" s="301" t="s">
        <v>447</v>
      </c>
      <c r="G107" s="278"/>
      <c r="H107" s="278" t="s">
        <v>487</v>
      </c>
      <c r="I107" s="278" t="s">
        <v>449</v>
      </c>
      <c r="J107" s="278">
        <v>120</v>
      </c>
      <c r="K107" s="292"/>
    </row>
    <row r="108" spans="2:11" s="1" customFormat="1" ht="15" customHeight="1">
      <c r="B108" s="303"/>
      <c r="C108" s="278" t="s">
        <v>452</v>
      </c>
      <c r="D108" s="278"/>
      <c r="E108" s="278"/>
      <c r="F108" s="301" t="s">
        <v>453</v>
      </c>
      <c r="G108" s="278"/>
      <c r="H108" s="278" t="s">
        <v>487</v>
      </c>
      <c r="I108" s="278" t="s">
        <v>449</v>
      </c>
      <c r="J108" s="278">
        <v>50</v>
      </c>
      <c r="K108" s="292"/>
    </row>
    <row r="109" spans="2:11" s="1" customFormat="1" ht="15" customHeight="1">
      <c r="B109" s="303"/>
      <c r="C109" s="278" t="s">
        <v>455</v>
      </c>
      <c r="D109" s="278"/>
      <c r="E109" s="278"/>
      <c r="F109" s="301" t="s">
        <v>447</v>
      </c>
      <c r="G109" s="278"/>
      <c r="H109" s="278" t="s">
        <v>487</v>
      </c>
      <c r="I109" s="278" t="s">
        <v>457</v>
      </c>
      <c r="J109" s="278"/>
      <c r="K109" s="292"/>
    </row>
    <row r="110" spans="2:11" s="1" customFormat="1" ht="15" customHeight="1">
      <c r="B110" s="303"/>
      <c r="C110" s="278" t="s">
        <v>466</v>
      </c>
      <c r="D110" s="278"/>
      <c r="E110" s="278"/>
      <c r="F110" s="301" t="s">
        <v>453</v>
      </c>
      <c r="G110" s="278"/>
      <c r="H110" s="278" t="s">
        <v>487</v>
      </c>
      <c r="I110" s="278" t="s">
        <v>449</v>
      </c>
      <c r="J110" s="278">
        <v>50</v>
      </c>
      <c r="K110" s="292"/>
    </row>
    <row r="111" spans="2:11" s="1" customFormat="1" ht="15" customHeight="1">
      <c r="B111" s="303"/>
      <c r="C111" s="278" t="s">
        <v>474</v>
      </c>
      <c r="D111" s="278"/>
      <c r="E111" s="278"/>
      <c r="F111" s="301" t="s">
        <v>453</v>
      </c>
      <c r="G111" s="278"/>
      <c r="H111" s="278" t="s">
        <v>487</v>
      </c>
      <c r="I111" s="278" t="s">
        <v>449</v>
      </c>
      <c r="J111" s="278">
        <v>50</v>
      </c>
      <c r="K111" s="292"/>
    </row>
    <row r="112" spans="2:11" s="1" customFormat="1" ht="15" customHeight="1">
      <c r="B112" s="303"/>
      <c r="C112" s="278" t="s">
        <v>472</v>
      </c>
      <c r="D112" s="278"/>
      <c r="E112" s="278"/>
      <c r="F112" s="301" t="s">
        <v>453</v>
      </c>
      <c r="G112" s="278"/>
      <c r="H112" s="278" t="s">
        <v>487</v>
      </c>
      <c r="I112" s="278" t="s">
        <v>449</v>
      </c>
      <c r="J112" s="278">
        <v>50</v>
      </c>
      <c r="K112" s="292"/>
    </row>
    <row r="113" spans="2:11" s="1" customFormat="1" ht="15" customHeight="1">
      <c r="B113" s="303"/>
      <c r="C113" s="278" t="s">
        <v>55</v>
      </c>
      <c r="D113" s="278"/>
      <c r="E113" s="278"/>
      <c r="F113" s="301" t="s">
        <v>447</v>
      </c>
      <c r="G113" s="278"/>
      <c r="H113" s="278" t="s">
        <v>488</v>
      </c>
      <c r="I113" s="278" t="s">
        <v>449</v>
      </c>
      <c r="J113" s="278">
        <v>20</v>
      </c>
      <c r="K113" s="292"/>
    </row>
    <row r="114" spans="2:11" s="1" customFormat="1" ht="15" customHeight="1">
      <c r="B114" s="303"/>
      <c r="C114" s="278" t="s">
        <v>489</v>
      </c>
      <c r="D114" s="278"/>
      <c r="E114" s="278"/>
      <c r="F114" s="301" t="s">
        <v>447</v>
      </c>
      <c r="G114" s="278"/>
      <c r="H114" s="278" t="s">
        <v>490</v>
      </c>
      <c r="I114" s="278" t="s">
        <v>449</v>
      </c>
      <c r="J114" s="278">
        <v>120</v>
      </c>
      <c r="K114" s="292"/>
    </row>
    <row r="115" spans="2:11" s="1" customFormat="1" ht="15" customHeight="1">
      <c r="B115" s="303"/>
      <c r="C115" s="278" t="s">
        <v>40</v>
      </c>
      <c r="D115" s="278"/>
      <c r="E115" s="278"/>
      <c r="F115" s="301" t="s">
        <v>447</v>
      </c>
      <c r="G115" s="278"/>
      <c r="H115" s="278" t="s">
        <v>491</v>
      </c>
      <c r="I115" s="278" t="s">
        <v>482</v>
      </c>
      <c r="J115" s="278"/>
      <c r="K115" s="292"/>
    </row>
    <row r="116" spans="2:11" s="1" customFormat="1" ht="15" customHeight="1">
      <c r="B116" s="303"/>
      <c r="C116" s="278" t="s">
        <v>50</v>
      </c>
      <c r="D116" s="278"/>
      <c r="E116" s="278"/>
      <c r="F116" s="301" t="s">
        <v>447</v>
      </c>
      <c r="G116" s="278"/>
      <c r="H116" s="278" t="s">
        <v>492</v>
      </c>
      <c r="I116" s="278" t="s">
        <v>482</v>
      </c>
      <c r="J116" s="278"/>
      <c r="K116" s="292"/>
    </row>
    <row r="117" spans="2:11" s="1" customFormat="1" ht="15" customHeight="1">
      <c r="B117" s="303"/>
      <c r="C117" s="278" t="s">
        <v>59</v>
      </c>
      <c r="D117" s="278"/>
      <c r="E117" s="278"/>
      <c r="F117" s="301" t="s">
        <v>447</v>
      </c>
      <c r="G117" s="278"/>
      <c r="H117" s="278" t="s">
        <v>493</v>
      </c>
      <c r="I117" s="278" t="s">
        <v>494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495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441</v>
      </c>
      <c r="D123" s="293"/>
      <c r="E123" s="293"/>
      <c r="F123" s="293" t="s">
        <v>442</v>
      </c>
      <c r="G123" s="294"/>
      <c r="H123" s="293" t="s">
        <v>56</v>
      </c>
      <c r="I123" s="293" t="s">
        <v>59</v>
      </c>
      <c r="J123" s="293" t="s">
        <v>443</v>
      </c>
      <c r="K123" s="322"/>
    </row>
    <row r="124" spans="2:11" s="1" customFormat="1" ht="17.25" customHeight="1">
      <c r="B124" s="321"/>
      <c r="C124" s="295" t="s">
        <v>444</v>
      </c>
      <c r="D124" s="295"/>
      <c r="E124" s="295"/>
      <c r="F124" s="296" t="s">
        <v>445</v>
      </c>
      <c r="G124" s="297"/>
      <c r="H124" s="295"/>
      <c r="I124" s="295"/>
      <c r="J124" s="295" t="s">
        <v>446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450</v>
      </c>
      <c r="D126" s="300"/>
      <c r="E126" s="300"/>
      <c r="F126" s="301" t="s">
        <v>447</v>
      </c>
      <c r="G126" s="278"/>
      <c r="H126" s="278" t="s">
        <v>487</v>
      </c>
      <c r="I126" s="278" t="s">
        <v>449</v>
      </c>
      <c r="J126" s="278">
        <v>120</v>
      </c>
      <c r="K126" s="326"/>
    </row>
    <row r="127" spans="2:11" s="1" customFormat="1" ht="15" customHeight="1">
      <c r="B127" s="323"/>
      <c r="C127" s="278" t="s">
        <v>496</v>
      </c>
      <c r="D127" s="278"/>
      <c r="E127" s="278"/>
      <c r="F127" s="301" t="s">
        <v>447</v>
      </c>
      <c r="G127" s="278"/>
      <c r="H127" s="278" t="s">
        <v>497</v>
      </c>
      <c r="I127" s="278" t="s">
        <v>449</v>
      </c>
      <c r="J127" s="278" t="s">
        <v>498</v>
      </c>
      <c r="K127" s="326"/>
    </row>
    <row r="128" spans="2:11" s="1" customFormat="1" ht="15" customHeight="1">
      <c r="B128" s="323"/>
      <c r="C128" s="278" t="s">
        <v>395</v>
      </c>
      <c r="D128" s="278"/>
      <c r="E128" s="278"/>
      <c r="F128" s="301" t="s">
        <v>447</v>
      </c>
      <c r="G128" s="278"/>
      <c r="H128" s="278" t="s">
        <v>499</v>
      </c>
      <c r="I128" s="278" t="s">
        <v>449</v>
      </c>
      <c r="J128" s="278" t="s">
        <v>498</v>
      </c>
      <c r="K128" s="326"/>
    </row>
    <row r="129" spans="2:11" s="1" customFormat="1" ht="15" customHeight="1">
      <c r="B129" s="323"/>
      <c r="C129" s="278" t="s">
        <v>458</v>
      </c>
      <c r="D129" s="278"/>
      <c r="E129" s="278"/>
      <c r="F129" s="301" t="s">
        <v>453</v>
      </c>
      <c r="G129" s="278"/>
      <c r="H129" s="278" t="s">
        <v>459</v>
      </c>
      <c r="I129" s="278" t="s">
        <v>449</v>
      </c>
      <c r="J129" s="278">
        <v>15</v>
      </c>
      <c r="K129" s="326"/>
    </row>
    <row r="130" spans="2:11" s="1" customFormat="1" ht="15" customHeight="1">
      <c r="B130" s="323"/>
      <c r="C130" s="304" t="s">
        <v>460</v>
      </c>
      <c r="D130" s="304"/>
      <c r="E130" s="304"/>
      <c r="F130" s="305" t="s">
        <v>453</v>
      </c>
      <c r="G130" s="304"/>
      <c r="H130" s="304" t="s">
        <v>461</v>
      </c>
      <c r="I130" s="304" t="s">
        <v>449</v>
      </c>
      <c r="J130" s="304">
        <v>15</v>
      </c>
      <c r="K130" s="326"/>
    </row>
    <row r="131" spans="2:11" s="1" customFormat="1" ht="15" customHeight="1">
      <c r="B131" s="323"/>
      <c r="C131" s="304" t="s">
        <v>462</v>
      </c>
      <c r="D131" s="304"/>
      <c r="E131" s="304"/>
      <c r="F131" s="305" t="s">
        <v>453</v>
      </c>
      <c r="G131" s="304"/>
      <c r="H131" s="304" t="s">
        <v>463</v>
      </c>
      <c r="I131" s="304" t="s">
        <v>449</v>
      </c>
      <c r="J131" s="304">
        <v>20</v>
      </c>
      <c r="K131" s="326"/>
    </row>
    <row r="132" spans="2:11" s="1" customFormat="1" ht="15" customHeight="1">
      <c r="B132" s="323"/>
      <c r="C132" s="304" t="s">
        <v>464</v>
      </c>
      <c r="D132" s="304"/>
      <c r="E132" s="304"/>
      <c r="F132" s="305" t="s">
        <v>453</v>
      </c>
      <c r="G132" s="304"/>
      <c r="H132" s="304" t="s">
        <v>465</v>
      </c>
      <c r="I132" s="304" t="s">
        <v>449</v>
      </c>
      <c r="J132" s="304">
        <v>20</v>
      </c>
      <c r="K132" s="326"/>
    </row>
    <row r="133" spans="2:11" s="1" customFormat="1" ht="15" customHeight="1">
      <c r="B133" s="323"/>
      <c r="C133" s="278" t="s">
        <v>452</v>
      </c>
      <c r="D133" s="278"/>
      <c r="E133" s="278"/>
      <c r="F133" s="301" t="s">
        <v>453</v>
      </c>
      <c r="G133" s="278"/>
      <c r="H133" s="278" t="s">
        <v>487</v>
      </c>
      <c r="I133" s="278" t="s">
        <v>449</v>
      </c>
      <c r="J133" s="278">
        <v>50</v>
      </c>
      <c r="K133" s="326"/>
    </row>
    <row r="134" spans="2:11" s="1" customFormat="1" ht="15" customHeight="1">
      <c r="B134" s="323"/>
      <c r="C134" s="278" t="s">
        <v>466</v>
      </c>
      <c r="D134" s="278"/>
      <c r="E134" s="278"/>
      <c r="F134" s="301" t="s">
        <v>453</v>
      </c>
      <c r="G134" s="278"/>
      <c r="H134" s="278" t="s">
        <v>487</v>
      </c>
      <c r="I134" s="278" t="s">
        <v>449</v>
      </c>
      <c r="J134" s="278">
        <v>50</v>
      </c>
      <c r="K134" s="326"/>
    </row>
    <row r="135" spans="2:11" s="1" customFormat="1" ht="15" customHeight="1">
      <c r="B135" s="323"/>
      <c r="C135" s="278" t="s">
        <v>472</v>
      </c>
      <c r="D135" s="278"/>
      <c r="E135" s="278"/>
      <c r="F135" s="301" t="s">
        <v>453</v>
      </c>
      <c r="G135" s="278"/>
      <c r="H135" s="278" t="s">
        <v>487</v>
      </c>
      <c r="I135" s="278" t="s">
        <v>449</v>
      </c>
      <c r="J135" s="278">
        <v>50</v>
      </c>
      <c r="K135" s="326"/>
    </row>
    <row r="136" spans="2:11" s="1" customFormat="1" ht="15" customHeight="1">
      <c r="B136" s="323"/>
      <c r="C136" s="278" t="s">
        <v>474</v>
      </c>
      <c r="D136" s="278"/>
      <c r="E136" s="278"/>
      <c r="F136" s="301" t="s">
        <v>453</v>
      </c>
      <c r="G136" s="278"/>
      <c r="H136" s="278" t="s">
        <v>487</v>
      </c>
      <c r="I136" s="278" t="s">
        <v>449</v>
      </c>
      <c r="J136" s="278">
        <v>50</v>
      </c>
      <c r="K136" s="326"/>
    </row>
    <row r="137" spans="2:11" s="1" customFormat="1" ht="15" customHeight="1">
      <c r="B137" s="323"/>
      <c r="C137" s="278" t="s">
        <v>475</v>
      </c>
      <c r="D137" s="278"/>
      <c r="E137" s="278"/>
      <c r="F137" s="301" t="s">
        <v>453</v>
      </c>
      <c r="G137" s="278"/>
      <c r="H137" s="278" t="s">
        <v>500</v>
      </c>
      <c r="I137" s="278" t="s">
        <v>449</v>
      </c>
      <c r="J137" s="278">
        <v>255</v>
      </c>
      <c r="K137" s="326"/>
    </row>
    <row r="138" spans="2:11" s="1" customFormat="1" ht="15" customHeight="1">
      <c r="B138" s="323"/>
      <c r="C138" s="278" t="s">
        <v>477</v>
      </c>
      <c r="D138" s="278"/>
      <c r="E138" s="278"/>
      <c r="F138" s="301" t="s">
        <v>447</v>
      </c>
      <c r="G138" s="278"/>
      <c r="H138" s="278" t="s">
        <v>501</v>
      </c>
      <c r="I138" s="278" t="s">
        <v>479</v>
      </c>
      <c r="J138" s="278"/>
      <c r="K138" s="326"/>
    </row>
    <row r="139" spans="2:11" s="1" customFormat="1" ht="15" customHeight="1">
      <c r="B139" s="323"/>
      <c r="C139" s="278" t="s">
        <v>480</v>
      </c>
      <c r="D139" s="278"/>
      <c r="E139" s="278"/>
      <c r="F139" s="301" t="s">
        <v>447</v>
      </c>
      <c r="G139" s="278"/>
      <c r="H139" s="278" t="s">
        <v>502</v>
      </c>
      <c r="I139" s="278" t="s">
        <v>482</v>
      </c>
      <c r="J139" s="278"/>
      <c r="K139" s="326"/>
    </row>
    <row r="140" spans="2:11" s="1" customFormat="1" ht="15" customHeight="1">
      <c r="B140" s="323"/>
      <c r="C140" s="278" t="s">
        <v>483</v>
      </c>
      <c r="D140" s="278"/>
      <c r="E140" s="278"/>
      <c r="F140" s="301" t="s">
        <v>447</v>
      </c>
      <c r="G140" s="278"/>
      <c r="H140" s="278" t="s">
        <v>483</v>
      </c>
      <c r="I140" s="278" t="s">
        <v>482</v>
      </c>
      <c r="J140" s="278"/>
      <c r="K140" s="326"/>
    </row>
    <row r="141" spans="2:11" s="1" customFormat="1" ht="15" customHeight="1">
      <c r="B141" s="323"/>
      <c r="C141" s="278" t="s">
        <v>40</v>
      </c>
      <c r="D141" s="278"/>
      <c r="E141" s="278"/>
      <c r="F141" s="301" t="s">
        <v>447</v>
      </c>
      <c r="G141" s="278"/>
      <c r="H141" s="278" t="s">
        <v>503</v>
      </c>
      <c r="I141" s="278" t="s">
        <v>482</v>
      </c>
      <c r="J141" s="278"/>
      <c r="K141" s="326"/>
    </row>
    <row r="142" spans="2:11" s="1" customFormat="1" ht="15" customHeight="1">
      <c r="B142" s="323"/>
      <c r="C142" s="278" t="s">
        <v>504</v>
      </c>
      <c r="D142" s="278"/>
      <c r="E142" s="278"/>
      <c r="F142" s="301" t="s">
        <v>447</v>
      </c>
      <c r="G142" s="278"/>
      <c r="H142" s="278" t="s">
        <v>505</v>
      </c>
      <c r="I142" s="278" t="s">
        <v>482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506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441</v>
      </c>
      <c r="D148" s="293"/>
      <c r="E148" s="293"/>
      <c r="F148" s="293" t="s">
        <v>442</v>
      </c>
      <c r="G148" s="294"/>
      <c r="H148" s="293" t="s">
        <v>56</v>
      </c>
      <c r="I148" s="293" t="s">
        <v>59</v>
      </c>
      <c r="J148" s="293" t="s">
        <v>443</v>
      </c>
      <c r="K148" s="292"/>
    </row>
    <row r="149" spans="2:11" s="1" customFormat="1" ht="17.25" customHeight="1">
      <c r="B149" s="290"/>
      <c r="C149" s="295" t="s">
        <v>444</v>
      </c>
      <c r="D149" s="295"/>
      <c r="E149" s="295"/>
      <c r="F149" s="296" t="s">
        <v>445</v>
      </c>
      <c r="G149" s="297"/>
      <c r="H149" s="295"/>
      <c r="I149" s="295"/>
      <c r="J149" s="295" t="s">
        <v>446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450</v>
      </c>
      <c r="D151" s="278"/>
      <c r="E151" s="278"/>
      <c r="F151" s="331" t="s">
        <v>447</v>
      </c>
      <c r="G151" s="278"/>
      <c r="H151" s="330" t="s">
        <v>487</v>
      </c>
      <c r="I151" s="330" t="s">
        <v>449</v>
      </c>
      <c r="J151" s="330">
        <v>120</v>
      </c>
      <c r="K151" s="326"/>
    </row>
    <row r="152" spans="2:11" s="1" customFormat="1" ht="15" customHeight="1">
      <c r="B152" s="303"/>
      <c r="C152" s="330" t="s">
        <v>496</v>
      </c>
      <c r="D152" s="278"/>
      <c r="E152" s="278"/>
      <c r="F152" s="331" t="s">
        <v>447</v>
      </c>
      <c r="G152" s="278"/>
      <c r="H152" s="330" t="s">
        <v>507</v>
      </c>
      <c r="I152" s="330" t="s">
        <v>449</v>
      </c>
      <c r="J152" s="330" t="s">
        <v>498</v>
      </c>
      <c r="K152" s="326"/>
    </row>
    <row r="153" spans="2:11" s="1" customFormat="1" ht="15" customHeight="1">
      <c r="B153" s="303"/>
      <c r="C153" s="330" t="s">
        <v>395</v>
      </c>
      <c r="D153" s="278"/>
      <c r="E153" s="278"/>
      <c r="F153" s="331" t="s">
        <v>447</v>
      </c>
      <c r="G153" s="278"/>
      <c r="H153" s="330" t="s">
        <v>508</v>
      </c>
      <c r="I153" s="330" t="s">
        <v>449</v>
      </c>
      <c r="J153" s="330" t="s">
        <v>498</v>
      </c>
      <c r="K153" s="326"/>
    </row>
    <row r="154" spans="2:11" s="1" customFormat="1" ht="15" customHeight="1">
      <c r="B154" s="303"/>
      <c r="C154" s="330" t="s">
        <v>452</v>
      </c>
      <c r="D154" s="278"/>
      <c r="E154" s="278"/>
      <c r="F154" s="331" t="s">
        <v>453</v>
      </c>
      <c r="G154" s="278"/>
      <c r="H154" s="330" t="s">
        <v>487</v>
      </c>
      <c r="I154" s="330" t="s">
        <v>449</v>
      </c>
      <c r="J154" s="330">
        <v>50</v>
      </c>
      <c r="K154" s="326"/>
    </row>
    <row r="155" spans="2:11" s="1" customFormat="1" ht="15" customHeight="1">
      <c r="B155" s="303"/>
      <c r="C155" s="330" t="s">
        <v>455</v>
      </c>
      <c r="D155" s="278"/>
      <c r="E155" s="278"/>
      <c r="F155" s="331" t="s">
        <v>447</v>
      </c>
      <c r="G155" s="278"/>
      <c r="H155" s="330" t="s">
        <v>487</v>
      </c>
      <c r="I155" s="330" t="s">
        <v>457</v>
      </c>
      <c r="J155" s="330"/>
      <c r="K155" s="326"/>
    </row>
    <row r="156" spans="2:11" s="1" customFormat="1" ht="15" customHeight="1">
      <c r="B156" s="303"/>
      <c r="C156" s="330" t="s">
        <v>466</v>
      </c>
      <c r="D156" s="278"/>
      <c r="E156" s="278"/>
      <c r="F156" s="331" t="s">
        <v>453</v>
      </c>
      <c r="G156" s="278"/>
      <c r="H156" s="330" t="s">
        <v>487</v>
      </c>
      <c r="I156" s="330" t="s">
        <v>449</v>
      </c>
      <c r="J156" s="330">
        <v>50</v>
      </c>
      <c r="K156" s="326"/>
    </row>
    <row r="157" spans="2:11" s="1" customFormat="1" ht="15" customHeight="1">
      <c r="B157" s="303"/>
      <c r="C157" s="330" t="s">
        <v>474</v>
      </c>
      <c r="D157" s="278"/>
      <c r="E157" s="278"/>
      <c r="F157" s="331" t="s">
        <v>453</v>
      </c>
      <c r="G157" s="278"/>
      <c r="H157" s="330" t="s">
        <v>487</v>
      </c>
      <c r="I157" s="330" t="s">
        <v>449</v>
      </c>
      <c r="J157" s="330">
        <v>50</v>
      </c>
      <c r="K157" s="326"/>
    </row>
    <row r="158" spans="2:11" s="1" customFormat="1" ht="15" customHeight="1">
      <c r="B158" s="303"/>
      <c r="C158" s="330" t="s">
        <v>472</v>
      </c>
      <c r="D158" s="278"/>
      <c r="E158" s="278"/>
      <c r="F158" s="331" t="s">
        <v>453</v>
      </c>
      <c r="G158" s="278"/>
      <c r="H158" s="330" t="s">
        <v>487</v>
      </c>
      <c r="I158" s="330" t="s">
        <v>449</v>
      </c>
      <c r="J158" s="330">
        <v>50</v>
      </c>
      <c r="K158" s="326"/>
    </row>
    <row r="159" spans="2:11" s="1" customFormat="1" ht="15" customHeight="1">
      <c r="B159" s="303"/>
      <c r="C159" s="330" t="s">
        <v>92</v>
      </c>
      <c r="D159" s="278"/>
      <c r="E159" s="278"/>
      <c r="F159" s="331" t="s">
        <v>447</v>
      </c>
      <c r="G159" s="278"/>
      <c r="H159" s="330" t="s">
        <v>509</v>
      </c>
      <c r="I159" s="330" t="s">
        <v>449</v>
      </c>
      <c r="J159" s="330" t="s">
        <v>510</v>
      </c>
      <c r="K159" s="326"/>
    </row>
    <row r="160" spans="2:11" s="1" customFormat="1" ht="15" customHeight="1">
      <c r="B160" s="303"/>
      <c r="C160" s="330" t="s">
        <v>511</v>
      </c>
      <c r="D160" s="278"/>
      <c r="E160" s="278"/>
      <c r="F160" s="331" t="s">
        <v>447</v>
      </c>
      <c r="G160" s="278"/>
      <c r="H160" s="330" t="s">
        <v>512</v>
      </c>
      <c r="I160" s="330" t="s">
        <v>482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513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441</v>
      </c>
      <c r="D166" s="293"/>
      <c r="E166" s="293"/>
      <c r="F166" s="293" t="s">
        <v>442</v>
      </c>
      <c r="G166" s="335"/>
      <c r="H166" s="336" t="s">
        <v>56</v>
      </c>
      <c r="I166" s="336" t="s">
        <v>59</v>
      </c>
      <c r="J166" s="293" t="s">
        <v>443</v>
      </c>
      <c r="K166" s="270"/>
    </row>
    <row r="167" spans="2:11" s="1" customFormat="1" ht="17.25" customHeight="1">
      <c r="B167" s="271"/>
      <c r="C167" s="295" t="s">
        <v>444</v>
      </c>
      <c r="D167" s="295"/>
      <c r="E167" s="295"/>
      <c r="F167" s="296" t="s">
        <v>445</v>
      </c>
      <c r="G167" s="337"/>
      <c r="H167" s="338"/>
      <c r="I167" s="338"/>
      <c r="J167" s="295" t="s">
        <v>446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450</v>
      </c>
      <c r="D169" s="278"/>
      <c r="E169" s="278"/>
      <c r="F169" s="301" t="s">
        <v>447</v>
      </c>
      <c r="G169" s="278"/>
      <c r="H169" s="278" t="s">
        <v>487</v>
      </c>
      <c r="I169" s="278" t="s">
        <v>449</v>
      </c>
      <c r="J169" s="278">
        <v>120</v>
      </c>
      <c r="K169" s="326"/>
    </row>
    <row r="170" spans="2:11" s="1" customFormat="1" ht="15" customHeight="1">
      <c r="B170" s="303"/>
      <c r="C170" s="278" t="s">
        <v>496</v>
      </c>
      <c r="D170" s="278"/>
      <c r="E170" s="278"/>
      <c r="F170" s="301" t="s">
        <v>447</v>
      </c>
      <c r="G170" s="278"/>
      <c r="H170" s="278" t="s">
        <v>497</v>
      </c>
      <c r="I170" s="278" t="s">
        <v>449</v>
      </c>
      <c r="J170" s="278" t="s">
        <v>498</v>
      </c>
      <c r="K170" s="326"/>
    </row>
    <row r="171" spans="2:11" s="1" customFormat="1" ht="15" customHeight="1">
      <c r="B171" s="303"/>
      <c r="C171" s="278" t="s">
        <v>395</v>
      </c>
      <c r="D171" s="278"/>
      <c r="E171" s="278"/>
      <c r="F171" s="301" t="s">
        <v>447</v>
      </c>
      <c r="G171" s="278"/>
      <c r="H171" s="278" t="s">
        <v>514</v>
      </c>
      <c r="I171" s="278" t="s">
        <v>449</v>
      </c>
      <c r="J171" s="278" t="s">
        <v>498</v>
      </c>
      <c r="K171" s="326"/>
    </row>
    <row r="172" spans="2:11" s="1" customFormat="1" ht="15" customHeight="1">
      <c r="B172" s="303"/>
      <c r="C172" s="278" t="s">
        <v>452</v>
      </c>
      <c r="D172" s="278"/>
      <c r="E172" s="278"/>
      <c r="F172" s="301" t="s">
        <v>453</v>
      </c>
      <c r="G172" s="278"/>
      <c r="H172" s="278" t="s">
        <v>514</v>
      </c>
      <c r="I172" s="278" t="s">
        <v>449</v>
      </c>
      <c r="J172" s="278">
        <v>50</v>
      </c>
      <c r="K172" s="326"/>
    </row>
    <row r="173" spans="2:11" s="1" customFormat="1" ht="15" customHeight="1">
      <c r="B173" s="303"/>
      <c r="C173" s="278" t="s">
        <v>455</v>
      </c>
      <c r="D173" s="278"/>
      <c r="E173" s="278"/>
      <c r="F173" s="301" t="s">
        <v>447</v>
      </c>
      <c r="G173" s="278"/>
      <c r="H173" s="278" t="s">
        <v>514</v>
      </c>
      <c r="I173" s="278" t="s">
        <v>457</v>
      </c>
      <c r="J173" s="278"/>
      <c r="K173" s="326"/>
    </row>
    <row r="174" spans="2:11" s="1" customFormat="1" ht="15" customHeight="1">
      <c r="B174" s="303"/>
      <c r="C174" s="278" t="s">
        <v>466</v>
      </c>
      <c r="D174" s="278"/>
      <c r="E174" s="278"/>
      <c r="F174" s="301" t="s">
        <v>453</v>
      </c>
      <c r="G174" s="278"/>
      <c r="H174" s="278" t="s">
        <v>514</v>
      </c>
      <c r="I174" s="278" t="s">
        <v>449</v>
      </c>
      <c r="J174" s="278">
        <v>50</v>
      </c>
      <c r="K174" s="326"/>
    </row>
    <row r="175" spans="2:11" s="1" customFormat="1" ht="15" customHeight="1">
      <c r="B175" s="303"/>
      <c r="C175" s="278" t="s">
        <v>474</v>
      </c>
      <c r="D175" s="278"/>
      <c r="E175" s="278"/>
      <c r="F175" s="301" t="s">
        <v>453</v>
      </c>
      <c r="G175" s="278"/>
      <c r="H175" s="278" t="s">
        <v>514</v>
      </c>
      <c r="I175" s="278" t="s">
        <v>449</v>
      </c>
      <c r="J175" s="278">
        <v>50</v>
      </c>
      <c r="K175" s="326"/>
    </row>
    <row r="176" spans="2:11" s="1" customFormat="1" ht="15" customHeight="1">
      <c r="B176" s="303"/>
      <c r="C176" s="278" t="s">
        <v>472</v>
      </c>
      <c r="D176" s="278"/>
      <c r="E176" s="278"/>
      <c r="F176" s="301" t="s">
        <v>453</v>
      </c>
      <c r="G176" s="278"/>
      <c r="H176" s="278" t="s">
        <v>514</v>
      </c>
      <c r="I176" s="278" t="s">
        <v>449</v>
      </c>
      <c r="J176" s="278">
        <v>50</v>
      </c>
      <c r="K176" s="326"/>
    </row>
    <row r="177" spans="2:11" s="1" customFormat="1" ht="15" customHeight="1">
      <c r="B177" s="303"/>
      <c r="C177" s="278" t="s">
        <v>104</v>
      </c>
      <c r="D177" s="278"/>
      <c r="E177" s="278"/>
      <c r="F177" s="301" t="s">
        <v>447</v>
      </c>
      <c r="G177" s="278"/>
      <c r="H177" s="278" t="s">
        <v>515</v>
      </c>
      <c r="I177" s="278" t="s">
        <v>516</v>
      </c>
      <c r="J177" s="278"/>
      <c r="K177" s="326"/>
    </row>
    <row r="178" spans="2:11" s="1" customFormat="1" ht="15" customHeight="1">
      <c r="B178" s="303"/>
      <c r="C178" s="278" t="s">
        <v>59</v>
      </c>
      <c r="D178" s="278"/>
      <c r="E178" s="278"/>
      <c r="F178" s="301" t="s">
        <v>447</v>
      </c>
      <c r="G178" s="278"/>
      <c r="H178" s="278" t="s">
        <v>517</v>
      </c>
      <c r="I178" s="278" t="s">
        <v>518</v>
      </c>
      <c r="J178" s="278">
        <v>1</v>
      </c>
      <c r="K178" s="326"/>
    </row>
    <row r="179" spans="2:11" s="1" customFormat="1" ht="15" customHeight="1">
      <c r="B179" s="303"/>
      <c r="C179" s="278" t="s">
        <v>55</v>
      </c>
      <c r="D179" s="278"/>
      <c r="E179" s="278"/>
      <c r="F179" s="301" t="s">
        <v>447</v>
      </c>
      <c r="G179" s="278"/>
      <c r="H179" s="278" t="s">
        <v>519</v>
      </c>
      <c r="I179" s="278" t="s">
        <v>449</v>
      </c>
      <c r="J179" s="278">
        <v>20</v>
      </c>
      <c r="K179" s="326"/>
    </row>
    <row r="180" spans="2:11" s="1" customFormat="1" ht="15" customHeight="1">
      <c r="B180" s="303"/>
      <c r="C180" s="278" t="s">
        <v>56</v>
      </c>
      <c r="D180" s="278"/>
      <c r="E180" s="278"/>
      <c r="F180" s="301" t="s">
        <v>447</v>
      </c>
      <c r="G180" s="278"/>
      <c r="H180" s="278" t="s">
        <v>520</v>
      </c>
      <c r="I180" s="278" t="s">
        <v>449</v>
      </c>
      <c r="J180" s="278">
        <v>255</v>
      </c>
      <c r="K180" s="326"/>
    </row>
    <row r="181" spans="2:11" s="1" customFormat="1" ht="15" customHeight="1">
      <c r="B181" s="303"/>
      <c r="C181" s="278" t="s">
        <v>105</v>
      </c>
      <c r="D181" s="278"/>
      <c r="E181" s="278"/>
      <c r="F181" s="301" t="s">
        <v>447</v>
      </c>
      <c r="G181" s="278"/>
      <c r="H181" s="278" t="s">
        <v>411</v>
      </c>
      <c r="I181" s="278" t="s">
        <v>449</v>
      </c>
      <c r="J181" s="278">
        <v>10</v>
      </c>
      <c r="K181" s="326"/>
    </row>
    <row r="182" spans="2:11" s="1" customFormat="1" ht="15" customHeight="1">
      <c r="B182" s="303"/>
      <c r="C182" s="278" t="s">
        <v>106</v>
      </c>
      <c r="D182" s="278"/>
      <c r="E182" s="278"/>
      <c r="F182" s="301" t="s">
        <v>447</v>
      </c>
      <c r="G182" s="278"/>
      <c r="H182" s="278" t="s">
        <v>521</v>
      </c>
      <c r="I182" s="278" t="s">
        <v>482</v>
      </c>
      <c r="J182" s="278"/>
      <c r="K182" s="326"/>
    </row>
    <row r="183" spans="2:11" s="1" customFormat="1" ht="15" customHeight="1">
      <c r="B183" s="303"/>
      <c r="C183" s="278" t="s">
        <v>522</v>
      </c>
      <c r="D183" s="278"/>
      <c r="E183" s="278"/>
      <c r="F183" s="301" t="s">
        <v>447</v>
      </c>
      <c r="G183" s="278"/>
      <c r="H183" s="278" t="s">
        <v>523</v>
      </c>
      <c r="I183" s="278" t="s">
        <v>482</v>
      </c>
      <c r="J183" s="278"/>
      <c r="K183" s="326"/>
    </row>
    <row r="184" spans="2:11" s="1" customFormat="1" ht="15" customHeight="1">
      <c r="B184" s="303"/>
      <c r="C184" s="278" t="s">
        <v>511</v>
      </c>
      <c r="D184" s="278"/>
      <c r="E184" s="278"/>
      <c r="F184" s="301" t="s">
        <v>447</v>
      </c>
      <c r="G184" s="278"/>
      <c r="H184" s="278" t="s">
        <v>524</v>
      </c>
      <c r="I184" s="278" t="s">
        <v>482</v>
      </c>
      <c r="J184" s="278"/>
      <c r="K184" s="326"/>
    </row>
    <row r="185" spans="2:11" s="1" customFormat="1" ht="15" customHeight="1">
      <c r="B185" s="303"/>
      <c r="C185" s="278" t="s">
        <v>108</v>
      </c>
      <c r="D185" s="278"/>
      <c r="E185" s="278"/>
      <c r="F185" s="301" t="s">
        <v>453</v>
      </c>
      <c r="G185" s="278"/>
      <c r="H185" s="278" t="s">
        <v>525</v>
      </c>
      <c r="I185" s="278" t="s">
        <v>449</v>
      </c>
      <c r="J185" s="278">
        <v>50</v>
      </c>
      <c r="K185" s="326"/>
    </row>
    <row r="186" spans="2:11" s="1" customFormat="1" ht="15" customHeight="1">
      <c r="B186" s="303"/>
      <c r="C186" s="278" t="s">
        <v>526</v>
      </c>
      <c r="D186" s="278"/>
      <c r="E186" s="278"/>
      <c r="F186" s="301" t="s">
        <v>453</v>
      </c>
      <c r="G186" s="278"/>
      <c r="H186" s="278" t="s">
        <v>527</v>
      </c>
      <c r="I186" s="278" t="s">
        <v>528</v>
      </c>
      <c r="J186" s="278"/>
      <c r="K186" s="326"/>
    </row>
    <row r="187" spans="2:11" s="1" customFormat="1" ht="15" customHeight="1">
      <c r="B187" s="303"/>
      <c r="C187" s="278" t="s">
        <v>529</v>
      </c>
      <c r="D187" s="278"/>
      <c r="E187" s="278"/>
      <c r="F187" s="301" t="s">
        <v>453</v>
      </c>
      <c r="G187" s="278"/>
      <c r="H187" s="278" t="s">
        <v>530</v>
      </c>
      <c r="I187" s="278" t="s">
        <v>528</v>
      </c>
      <c r="J187" s="278"/>
      <c r="K187" s="326"/>
    </row>
    <row r="188" spans="2:11" s="1" customFormat="1" ht="15" customHeight="1">
      <c r="B188" s="303"/>
      <c r="C188" s="278" t="s">
        <v>531</v>
      </c>
      <c r="D188" s="278"/>
      <c r="E188" s="278"/>
      <c r="F188" s="301" t="s">
        <v>453</v>
      </c>
      <c r="G188" s="278"/>
      <c r="H188" s="278" t="s">
        <v>532</v>
      </c>
      <c r="I188" s="278" t="s">
        <v>528</v>
      </c>
      <c r="J188" s="278"/>
      <c r="K188" s="326"/>
    </row>
    <row r="189" spans="2:11" s="1" customFormat="1" ht="15" customHeight="1">
      <c r="B189" s="303"/>
      <c r="C189" s="339" t="s">
        <v>533</v>
      </c>
      <c r="D189" s="278"/>
      <c r="E189" s="278"/>
      <c r="F189" s="301" t="s">
        <v>453</v>
      </c>
      <c r="G189" s="278"/>
      <c r="H189" s="278" t="s">
        <v>534</v>
      </c>
      <c r="I189" s="278" t="s">
        <v>535</v>
      </c>
      <c r="J189" s="340" t="s">
        <v>536</v>
      </c>
      <c r="K189" s="326"/>
    </row>
    <row r="190" spans="2:11" s="1" customFormat="1" ht="15" customHeight="1">
      <c r="B190" s="303"/>
      <c r="C190" s="339" t="s">
        <v>44</v>
      </c>
      <c r="D190" s="278"/>
      <c r="E190" s="278"/>
      <c r="F190" s="301" t="s">
        <v>447</v>
      </c>
      <c r="G190" s="278"/>
      <c r="H190" s="275" t="s">
        <v>537</v>
      </c>
      <c r="I190" s="278" t="s">
        <v>538</v>
      </c>
      <c r="J190" s="278"/>
      <c r="K190" s="326"/>
    </row>
    <row r="191" spans="2:11" s="1" customFormat="1" ht="15" customHeight="1">
      <c r="B191" s="303"/>
      <c r="C191" s="339" t="s">
        <v>539</v>
      </c>
      <c r="D191" s="278"/>
      <c r="E191" s="278"/>
      <c r="F191" s="301" t="s">
        <v>447</v>
      </c>
      <c r="G191" s="278"/>
      <c r="H191" s="278" t="s">
        <v>540</v>
      </c>
      <c r="I191" s="278" t="s">
        <v>482</v>
      </c>
      <c r="J191" s="278"/>
      <c r="K191" s="326"/>
    </row>
    <row r="192" spans="2:11" s="1" customFormat="1" ht="15" customHeight="1">
      <c r="B192" s="303"/>
      <c r="C192" s="339" t="s">
        <v>541</v>
      </c>
      <c r="D192" s="278"/>
      <c r="E192" s="278"/>
      <c r="F192" s="301" t="s">
        <v>447</v>
      </c>
      <c r="G192" s="278"/>
      <c r="H192" s="278" t="s">
        <v>542</v>
      </c>
      <c r="I192" s="278" t="s">
        <v>482</v>
      </c>
      <c r="J192" s="278"/>
      <c r="K192" s="326"/>
    </row>
    <row r="193" spans="2:11" s="1" customFormat="1" ht="15" customHeight="1">
      <c r="B193" s="303"/>
      <c r="C193" s="339" t="s">
        <v>543</v>
      </c>
      <c r="D193" s="278"/>
      <c r="E193" s="278"/>
      <c r="F193" s="301" t="s">
        <v>453</v>
      </c>
      <c r="G193" s="278"/>
      <c r="H193" s="278" t="s">
        <v>544</v>
      </c>
      <c r="I193" s="278" t="s">
        <v>482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545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546</v>
      </c>
      <c r="D200" s="342"/>
      <c r="E200" s="342"/>
      <c r="F200" s="342" t="s">
        <v>547</v>
      </c>
      <c r="G200" s="343"/>
      <c r="H200" s="342" t="s">
        <v>548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538</v>
      </c>
      <c r="D202" s="278"/>
      <c r="E202" s="278"/>
      <c r="F202" s="301" t="s">
        <v>45</v>
      </c>
      <c r="G202" s="278"/>
      <c r="H202" s="278" t="s">
        <v>549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46</v>
      </c>
      <c r="G203" s="278"/>
      <c r="H203" s="278" t="s">
        <v>550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49</v>
      </c>
      <c r="G204" s="278"/>
      <c r="H204" s="278" t="s">
        <v>551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47</v>
      </c>
      <c r="G205" s="278"/>
      <c r="H205" s="278" t="s">
        <v>552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48</v>
      </c>
      <c r="G206" s="278"/>
      <c r="H206" s="278" t="s">
        <v>553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494</v>
      </c>
      <c r="D208" s="278"/>
      <c r="E208" s="278"/>
      <c r="F208" s="301" t="s">
        <v>81</v>
      </c>
      <c r="G208" s="278"/>
      <c r="H208" s="278" t="s">
        <v>554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390</v>
      </c>
      <c r="G209" s="278"/>
      <c r="H209" s="278" t="s">
        <v>391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388</v>
      </c>
      <c r="G210" s="278"/>
      <c r="H210" s="278" t="s">
        <v>555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86</v>
      </c>
      <c r="G211" s="339"/>
      <c r="H211" s="330" t="s">
        <v>392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393</v>
      </c>
      <c r="G212" s="339"/>
      <c r="H212" s="330" t="s">
        <v>556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518</v>
      </c>
      <c r="D214" s="278"/>
      <c r="E214" s="278"/>
      <c r="F214" s="301">
        <v>1</v>
      </c>
      <c r="G214" s="339"/>
      <c r="H214" s="330" t="s">
        <v>557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558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559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560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Kadavý</dc:creator>
  <cp:keywords/>
  <dc:description/>
  <cp:lastModifiedBy>Daniel Kadavý</cp:lastModifiedBy>
  <dcterms:created xsi:type="dcterms:W3CDTF">2023-05-02T19:47:37Z</dcterms:created>
  <dcterms:modified xsi:type="dcterms:W3CDTF">2023-05-02T19:47:40Z</dcterms:modified>
  <cp:category/>
  <cp:version/>
  <cp:contentType/>
  <cp:contentStatus/>
</cp:coreProperties>
</file>