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37395" windowHeight="1795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130" i="1" l="1"/>
  <c r="I116" i="1"/>
  <c r="I89" i="1"/>
  <c r="I62" i="1"/>
  <c r="I61" i="1"/>
  <c r="I48" i="1"/>
  <c r="I176" i="1" l="1"/>
  <c r="I175" i="1"/>
  <c r="I174" i="1"/>
  <c r="I173" i="1"/>
  <c r="I172" i="1"/>
  <c r="I171" i="1"/>
  <c r="I170" i="1"/>
  <c r="I169" i="1"/>
  <c r="I360" i="1"/>
  <c r="I361" i="1"/>
  <c r="I362" i="1"/>
  <c r="I357" i="1"/>
  <c r="I359" i="1"/>
  <c r="I356" i="1"/>
  <c r="I353" i="1"/>
  <c r="I352" i="1"/>
  <c r="I347" i="1"/>
  <c r="I348" i="1"/>
  <c r="I349" i="1"/>
  <c r="I346" i="1"/>
  <c r="I344" i="1"/>
  <c r="I343" i="1"/>
  <c r="I339" i="1"/>
  <c r="I340" i="1"/>
  <c r="I341" i="1"/>
  <c r="I338" i="1"/>
  <c r="I330" i="1"/>
  <c r="I331" i="1"/>
  <c r="I332" i="1"/>
  <c r="I333" i="1"/>
  <c r="I334" i="1"/>
  <c r="I329" i="1"/>
  <c r="I323" i="1"/>
  <c r="I324" i="1"/>
  <c r="I325" i="1"/>
  <c r="I326" i="1"/>
  <c r="I322" i="1"/>
  <c r="I317" i="1"/>
  <c r="I318" i="1"/>
  <c r="I316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298" i="1"/>
  <c r="I294" i="1"/>
  <c r="I295" i="1"/>
  <c r="I296" i="1"/>
  <c r="I293" i="1"/>
  <c r="I292" i="1"/>
  <c r="I291" i="1"/>
  <c r="I290" i="1"/>
  <c r="I289" i="1"/>
  <c r="I286" i="1"/>
  <c r="I285" i="1"/>
  <c r="I284" i="1"/>
  <c r="I283" i="1"/>
  <c r="I282" i="1"/>
  <c r="I273" i="1"/>
  <c r="I274" i="1"/>
  <c r="I275" i="1"/>
  <c r="I276" i="1"/>
  <c r="I277" i="1"/>
  <c r="I278" i="1"/>
  <c r="I279" i="1"/>
  <c r="I280" i="1"/>
  <c r="I272" i="1"/>
  <c r="I265" i="1"/>
  <c r="I266" i="1"/>
  <c r="I267" i="1"/>
  <c r="I268" i="1"/>
  <c r="I269" i="1"/>
  <c r="I264" i="1"/>
  <c r="I260" i="1"/>
  <c r="I259" i="1"/>
  <c r="I258" i="1"/>
  <c r="I257" i="1"/>
  <c r="I256" i="1"/>
  <c r="I255" i="1"/>
  <c r="I254" i="1"/>
  <c r="I253" i="1"/>
  <c r="I252" i="1"/>
  <c r="I251" i="1"/>
  <c r="I250" i="1"/>
  <c r="I246" i="1"/>
  <c r="I247" i="1"/>
  <c r="I245" i="1"/>
  <c r="I243" i="1"/>
  <c r="I242" i="1"/>
  <c r="I238" i="1"/>
  <c r="I236" i="1"/>
  <c r="I233" i="1"/>
  <c r="I232" i="1"/>
  <c r="I230" i="1"/>
  <c r="I229" i="1"/>
  <c r="I226" i="1"/>
  <c r="I225" i="1"/>
  <c r="I224" i="1"/>
  <c r="I223" i="1"/>
  <c r="I222" i="1"/>
  <c r="I220" i="1"/>
  <c r="I217" i="1"/>
  <c r="I216" i="1"/>
  <c r="I212" i="1"/>
  <c r="I211" i="1"/>
  <c r="I209" i="1"/>
  <c r="I186" i="1"/>
  <c r="I187" i="1"/>
  <c r="I188" i="1"/>
  <c r="I190" i="1"/>
  <c r="I191" i="1"/>
  <c r="I192" i="1"/>
  <c r="I193" i="1"/>
  <c r="I195" i="1"/>
  <c r="I196" i="1"/>
  <c r="I197" i="1"/>
  <c r="I198" i="1"/>
  <c r="I199" i="1"/>
  <c r="I200" i="1"/>
  <c r="I201" i="1"/>
  <c r="I202" i="1"/>
  <c r="I205" i="1"/>
  <c r="I183" i="1"/>
  <c r="I165" i="1"/>
  <c r="I164" i="1"/>
  <c r="I163" i="1"/>
  <c r="I162" i="1"/>
  <c r="I161" i="1"/>
  <c r="I159" i="1"/>
  <c r="I158" i="1"/>
  <c r="I155" i="1"/>
  <c r="I152" i="1"/>
  <c r="I151" i="1"/>
  <c r="I150" i="1"/>
  <c r="I149" i="1"/>
  <c r="I148" i="1"/>
  <c r="I146" i="1"/>
  <c r="I145" i="1"/>
  <c r="I142" i="1"/>
  <c r="I139" i="1"/>
  <c r="I138" i="1"/>
  <c r="I137" i="1"/>
  <c r="I136" i="1"/>
  <c r="I134" i="1"/>
  <c r="I133" i="1"/>
  <c r="I129" i="1"/>
  <c r="I128" i="1"/>
  <c r="I125" i="1"/>
  <c r="I124" i="1"/>
  <c r="I123" i="1"/>
  <c r="I122" i="1"/>
  <c r="I120" i="1"/>
  <c r="I119" i="1"/>
  <c r="I115" i="1"/>
  <c r="I114" i="1"/>
  <c r="I111" i="1"/>
  <c r="I110" i="1"/>
  <c r="I109" i="1"/>
  <c r="I108" i="1"/>
  <c r="I107" i="1"/>
  <c r="I105" i="1"/>
  <c r="I104" i="1"/>
  <c r="I101" i="1"/>
  <c r="I98" i="1"/>
  <c r="I97" i="1"/>
  <c r="I96" i="1"/>
  <c r="I95" i="1"/>
  <c r="I93" i="1"/>
  <c r="I92" i="1"/>
  <c r="I88" i="1"/>
  <c r="I87" i="1"/>
  <c r="I81" i="1"/>
  <c r="I80" i="1"/>
  <c r="I77" i="1"/>
  <c r="I84" i="1"/>
  <c r="I83" i="1"/>
  <c r="I82" i="1"/>
  <c r="I78" i="1"/>
  <c r="I74" i="1"/>
  <c r="I71" i="1"/>
  <c r="I70" i="1"/>
  <c r="I69" i="1"/>
  <c r="I68" i="1"/>
  <c r="I66" i="1"/>
  <c r="I65" i="1"/>
  <c r="I60" i="1"/>
  <c r="I47" i="1"/>
  <c r="I51" i="1"/>
  <c r="I52" i="1"/>
  <c r="I54" i="1"/>
  <c r="I55" i="1"/>
  <c r="I56" i="1"/>
  <c r="I57" i="1"/>
  <c r="I46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5" i="1"/>
  <c r="I36" i="1"/>
  <c r="I38" i="1"/>
  <c r="I41" i="1"/>
  <c r="I43" i="1"/>
  <c r="I351" i="1" l="1"/>
  <c r="I45" i="1"/>
  <c r="I141" i="1"/>
  <c r="I100" i="1"/>
  <c r="I86" i="1"/>
  <c r="I262" i="1"/>
  <c r="I59" i="1"/>
  <c r="I154" i="1"/>
  <c r="I113" i="1"/>
  <c r="I288" i="1"/>
  <c r="I127" i="1"/>
  <c r="I240" i="1"/>
  <c r="I336" i="1"/>
  <c r="I320" i="1"/>
  <c r="I214" i="1"/>
  <c r="I207" i="1"/>
  <c r="I182" i="1"/>
  <c r="I73" i="1"/>
  <c r="H366" i="1" l="1"/>
  <c r="I11" i="1" l="1"/>
  <c r="I367" i="1" l="1"/>
  <c r="I368" i="1"/>
  <c r="I369" i="1"/>
  <c r="I370" i="1"/>
  <c r="I371" i="1"/>
  <c r="I372" i="1"/>
  <c r="I373" i="1"/>
  <c r="I374" i="1"/>
  <c r="I12" i="1" l="1"/>
  <c r="I9" i="1" s="1"/>
  <c r="H168" i="1" s="1"/>
  <c r="I168" i="1" s="1"/>
  <c r="I167" i="1" s="1"/>
  <c r="I177" i="1" s="1"/>
  <c r="I366" i="1" l="1"/>
  <c r="I365" i="1" s="1"/>
  <c r="I375" i="1" s="1"/>
</calcChain>
</file>

<file path=xl/sharedStrings.xml><?xml version="1.0" encoding="utf-8"?>
<sst xmlns="http://schemas.openxmlformats.org/spreadsheetml/2006/main" count="554" uniqueCount="170">
  <si>
    <t>Zařízení</t>
  </si>
  <si>
    <t>počet</t>
  </si>
  <si>
    <t>kpl</t>
  </si>
  <si>
    <t>ks</t>
  </si>
  <si>
    <t>m</t>
  </si>
  <si>
    <t>Ostatní</t>
  </si>
  <si>
    <t>DN32</t>
  </si>
  <si>
    <t>DN40</t>
  </si>
  <si>
    <t>DN50</t>
  </si>
  <si>
    <t>DN65</t>
  </si>
  <si>
    <t>DN80</t>
  </si>
  <si>
    <t>DN100</t>
  </si>
  <si>
    <t>DN125</t>
  </si>
  <si>
    <t>Ø25x3,7</t>
  </si>
  <si>
    <t>Kulový kohout DN32</t>
  </si>
  <si>
    <t>Kulový kohout DN40</t>
  </si>
  <si>
    <t>Uzavírací klapka DN80</t>
  </si>
  <si>
    <t>Uzavírací klapka DN125</t>
  </si>
  <si>
    <t>m²</t>
  </si>
  <si>
    <t>MJ</t>
  </si>
  <si>
    <t>cena/MJ</t>
  </si>
  <si>
    <t>celkem</t>
  </si>
  <si>
    <t>Tlakové zkoušky</t>
  </si>
  <si>
    <t>nh</t>
  </si>
  <si>
    <t>Vyregulování systému</t>
  </si>
  <si>
    <t>Topné zkoušky</t>
  </si>
  <si>
    <t>Dodavatelská dokumentace</t>
  </si>
  <si>
    <t>Dokumentace skutečného provedení</t>
  </si>
  <si>
    <t>Manuály</t>
  </si>
  <si>
    <t>Zaškolení</t>
  </si>
  <si>
    <t>Kompletní montáž otopného systému</t>
  </si>
  <si>
    <t>Stavební přípomoce, prostupy konstrukcemi atd. - DODÁVKA STAVBY!</t>
  </si>
  <si>
    <t>VÝKAZ VÝMĚR - OCENĚNÝ</t>
  </si>
  <si>
    <t>Revitalizace areálu bývalé Mayerovy továrny ve Dvoře Králové nad Labem</t>
  </si>
  <si>
    <t>náměstí Republiky 101, 544 01 Dvůr Králové nad Labe, k. ú. Dvůr Králové nad Labem [633968]</t>
  </si>
  <si>
    <t>D.1.4.3 ZAŘÍZENÍ VYTÁPĚNÍ A CHLAZENÍ</t>
  </si>
  <si>
    <t>DUSP</t>
  </si>
  <si>
    <t>Objekt SO01 - Zachovaná část původní Mayerovy továrny</t>
  </si>
  <si>
    <t>Okruh teplovodního vytápění SO01</t>
  </si>
  <si>
    <t>Potrubní rozvod z ocelového potrubí včetně tvarovek, přechodů a tepelné izolace</t>
  </si>
  <si>
    <t>Podlahové vytápění</t>
  </si>
  <si>
    <t>Rozdělovač HKV-D NEREZ (vnější závit) pro 8 okruhů</t>
  </si>
  <si>
    <t>Skříňka rozdělovače pod omítku UP 950</t>
  </si>
  <si>
    <t>Systémová deska podlahového vytápění bez izolace</t>
  </si>
  <si>
    <t>Trubka pro podlahové vytápění s kyslíkovou bariérou 17x2,0</t>
  </si>
  <si>
    <t>Oběhové čerpadlo (230 V/ 50 Hz, 34 kW).</t>
  </si>
  <si>
    <t>3-cestný směšovací ventil s pohonem dle požadavku MaR</t>
  </si>
  <si>
    <t>Regulátor tlakové diference DN15 5-25 kPa</t>
  </si>
  <si>
    <t>Partnerský ventil DN15</t>
  </si>
  <si>
    <t>Kulový kohout DN20</t>
  </si>
  <si>
    <t>Zpětná klapka DN20</t>
  </si>
  <si>
    <t>Filtr DN20</t>
  </si>
  <si>
    <t>Vypouštěcí ventil DN15</t>
  </si>
  <si>
    <t>Teploměr</t>
  </si>
  <si>
    <t>Automatický odvzdušňovací ventil</t>
  </si>
  <si>
    <t>VRF systém pro vytápění/chlazení kavárny ve 4.NP</t>
  </si>
  <si>
    <r>
      <t xml:space="preserve">Venkovní jednotka VRF systému. </t>
    </r>
    <r>
      <rPr>
        <i/>
        <sz val="10"/>
        <color theme="1"/>
        <rFont val="Arial"/>
        <family val="2"/>
        <charset val="238"/>
      </rPr>
      <t>Chladící výkon 22,4 kW, topný výkon 24,5 kW. Napájení 400V/50Hz/7,0kW.</t>
    </r>
  </si>
  <si>
    <r>
      <t xml:space="preserve">Vnitřní kazetová jednotka VRF systému 570x570 mm. </t>
    </r>
    <r>
      <rPr>
        <i/>
        <sz val="10"/>
        <color theme="1"/>
        <rFont val="Arial"/>
        <family val="2"/>
        <charset val="238"/>
      </rPr>
      <t xml:space="preserve">Chladící výkon 3,6 kW, topný výkon 4,0 kW. </t>
    </r>
  </si>
  <si>
    <t>Ø 6,4 mm</t>
  </si>
  <si>
    <t>Ø 9,5 mm</t>
  </si>
  <si>
    <t>Ø 12,7 mm</t>
  </si>
  <si>
    <t>Ø 15,9 mm</t>
  </si>
  <si>
    <t>Vedení chladiva - měděné potrubí včetně tepelné izolace vhodné pro chladivové systémy</t>
  </si>
  <si>
    <t>Kabeláž komunikační mezi venkovní a vnitřními jednotkami (dle požadavků výrobce zařízení)</t>
  </si>
  <si>
    <t>Chráničky pro rozvody v exteriéru (dodávka stavby)</t>
  </si>
  <si>
    <t>Refnet 2-trubka</t>
  </si>
  <si>
    <t>Modul pro možnost ovládání nadřazeným systémem MaR</t>
  </si>
  <si>
    <t>DN25</t>
  </si>
  <si>
    <t>Rozvod z vícevrstvého potrubí Al-Pex včetně tvarovek, přechodů a tepelné izolace</t>
  </si>
  <si>
    <t>11/600/800</t>
  </si>
  <si>
    <t>22/600/1600</t>
  </si>
  <si>
    <t>Rohové uzaviratelné regulační šroubení DN15</t>
  </si>
  <si>
    <t>VRF systém pro vytápění/chlazení dětského naučného centra - 3.NP</t>
  </si>
  <si>
    <r>
      <t xml:space="preserve">Vnitřní kazetová jednotka VRF systému 840x840 mm. </t>
    </r>
    <r>
      <rPr>
        <i/>
        <sz val="10"/>
        <color theme="1"/>
        <rFont val="Arial"/>
        <family val="2"/>
        <charset val="238"/>
      </rPr>
      <t xml:space="preserve">Chladící výkon 9,0 kW, topný výkon 10,0 kW. </t>
    </r>
  </si>
  <si>
    <r>
      <t xml:space="preserve">Venkovní tříbloková sestava VRF systému. </t>
    </r>
    <r>
      <rPr>
        <i/>
        <sz val="10"/>
        <color theme="1"/>
        <rFont val="Arial"/>
        <family val="2"/>
        <charset val="238"/>
      </rPr>
      <t>Chladící výkon 156,8 kW, topný výkon 176,4 kW. Napájení 400V/50Hz/36,7kW.</t>
    </r>
  </si>
  <si>
    <t>VRF systém pro zásobování chladem/teplem AHU6 - Dětské naučné centrum - 3.NP</t>
  </si>
  <si>
    <r>
      <t xml:space="preserve">Venkovní jednobloková sestava VRF systému. </t>
    </r>
    <r>
      <rPr>
        <i/>
        <sz val="10"/>
        <color theme="1"/>
        <rFont val="Arial"/>
        <family val="2"/>
        <charset val="238"/>
      </rPr>
      <t>Chladící výkon 39,2 kW, topný výkon 44,1 kW. Napájení 400V/50Hz/12,9kW.</t>
    </r>
  </si>
  <si>
    <t>Ø 28,6 mm</t>
  </si>
  <si>
    <t>Kabeláž komunikační mezi venkovní jednotkou a VZT jednotkou (dle požadavků výrobce zařízení)</t>
  </si>
  <si>
    <t>Řídící box ovládání přímého výparu</t>
  </si>
  <si>
    <t>El. deska pro napojení na MaR</t>
  </si>
  <si>
    <t>Expanzní ventil</t>
  </si>
  <si>
    <t>Rozdělovač HKV-D NEREZ (vnější závit) pro 9 okruhů</t>
  </si>
  <si>
    <t>Skříňka rozdělovače pod omítku UP 1150</t>
  </si>
  <si>
    <r>
      <t xml:space="preserve">Venkovní dvoubloková sestava VRF systému. </t>
    </r>
    <r>
      <rPr>
        <i/>
        <sz val="10"/>
        <color theme="1"/>
        <rFont val="Arial"/>
        <family val="2"/>
        <charset val="238"/>
      </rPr>
      <t>Chladící výkon 95,2 kW, topný výkon 107,1 kW. Napájení 400V/50Hz/21,9kW.</t>
    </r>
  </si>
  <si>
    <r>
      <t xml:space="preserve">Vnitřní kazetová jednotka VRF systému 570x570 mm. </t>
    </r>
    <r>
      <rPr>
        <i/>
        <sz val="10"/>
        <color theme="1"/>
        <rFont val="Arial"/>
        <family val="2"/>
        <charset val="238"/>
      </rPr>
      <t xml:space="preserve">Chladící výkon 5,6 kW, topný výkon 6,3 kW. </t>
    </r>
  </si>
  <si>
    <t>VRF systém pro vytápění/chlazení zábavně naučného centra a showroomu - 2.NP</t>
  </si>
  <si>
    <t>VRF systém pro zásobování chladem/teplem AHU5 - Zábavně naučné centrum - 2.NP</t>
  </si>
  <si>
    <t>Lavicové konvektory (axiální termostatický ventil je dodáván jako standardní příslušenství)
Značeno: typ šířka/výška/délka</t>
  </si>
  <si>
    <t>Ocelová desková otopná tělesa s hladkou čelní deskou, vestavěnou ventilovou vložkou a spodním krajním připojením s roztečí 50 mm.
Značeno: VK typ/výška/délka</t>
  </si>
  <si>
    <t>230/230/2600</t>
  </si>
  <si>
    <t>Přímé uzaviratelné regulační šroubení DN15</t>
  </si>
  <si>
    <t>Rozdělovač HKV-D NEREZ (vnější závit) pro 3 okruhy</t>
  </si>
  <si>
    <t>Skříňka rozdělovače pod omítku UP 750</t>
  </si>
  <si>
    <t>VRF systém pro vytápění/chlazení sloupové síně - 1.NP</t>
  </si>
  <si>
    <t>VRF systém pro vytápění/chlazení archivu - 1.NP</t>
  </si>
  <si>
    <t>Venkovní jednobloková sestava VRF systému. Chladící výkon 22,4 kW, topný výkon 25,2 kW. Napájení 400V/50Hz/7,0kW.</t>
  </si>
  <si>
    <t>VRF systém pro zásobování chladem/teplem AHU4 - Sloupová síň - 1.NP</t>
  </si>
  <si>
    <r>
      <t xml:space="preserve">Venkovní jednobloková sestava VRF systému. </t>
    </r>
    <r>
      <rPr>
        <i/>
        <sz val="10"/>
        <color theme="1"/>
        <rFont val="Arial"/>
        <family val="2"/>
        <charset val="238"/>
      </rPr>
      <t>Chladící výkon 50,4 kW, topný výkon 56,7 kW. Napájení 400V/50Hz/14,9kW.</t>
    </r>
  </si>
  <si>
    <t>VRF systém pro zásobování chladem/teplem AHU10 - Archiv - 1.NP</t>
  </si>
  <si>
    <t>Ø 19,1 mm</t>
  </si>
  <si>
    <t>Objekt SO02 - Novostavba</t>
  </si>
  <si>
    <t>Strojovna vytápění + výměníková stanice</t>
  </si>
  <si>
    <t>Tlakově nezávislá předávací výměníková stanice. Tepelný výkon vytápění 681 kW. Tepelný výkon TV 60 kW. 
Včetně veškerého příslušenství.</t>
  </si>
  <si>
    <t>Rozvody horkovodu</t>
  </si>
  <si>
    <t>Kulový kohout pro horkovod KK15/4 (odvzdušnění)</t>
  </si>
  <si>
    <t>Kulový kohout pro horkovod KK50/4 (uzávěry na vstupu horkovodu do prostoru VS)</t>
  </si>
  <si>
    <t>Potrubní rozvod horkovodu min. PN25 z ocelového potrubí spojovaného svařováním včetně tvarovek, přechodů, redukcí a
tepelné izolace vhodné pro rozvody horkovodu. Ocelové potrubí DN50 - propojení mezi horkovodní přípojkou a VS</t>
  </si>
  <si>
    <t>Oběhové čerpadlo (230V/50Hz/500W)</t>
  </si>
  <si>
    <t>Ultrazvukový měřič tepla</t>
  </si>
  <si>
    <t>Zpětná klapka</t>
  </si>
  <si>
    <t>Filtr</t>
  </si>
  <si>
    <t>Manometr na ochozu</t>
  </si>
  <si>
    <t>Strojovna chlazení + zdroj chladu</t>
  </si>
  <si>
    <t>Suchý chladič o výkonu 352 kW při tepl. spádu 50/45°C (400V/50Hz/6,8kW) včetně veškerého příslušenství.</t>
  </si>
  <si>
    <t>Tepelné čerpadlo voda-voda (vodou chlazených kompaktních výrobníků chladu) včetně veškerého příslušenství. 
Chladící výkon 258,8 kW, El. příkon 92,4 kW. Chladivo R410A.</t>
  </si>
  <si>
    <t>Rozdělovač/sběrač pro 2 okruhy + napojení na zdroj chladu včetně tepelné izolace pro chladící systémy, stojánkových konzol a vypouštění.</t>
  </si>
  <si>
    <t>Rozdělovač/sběrač pro 4 okruhy + napojení na zdroj tepla včetně tepelné izolace, stojánkových konzol a vypouštění.</t>
  </si>
  <si>
    <t>Akumulační zásobník chladící vody o objemu 2000 litrů včetně tepelné izolace pro chladící systémy.</t>
  </si>
  <si>
    <t>Expanzní automat s doplňkovou nádobou o objemu 500 litrů. Automat bude sloužit k odvzdušnění a odplynění, 
fyzikální úpravu vody, automatické doplňování vody a udržování konstantní hladiny tlaku. Zabezpečení otopné soustavy dle ČSN 060830.</t>
  </si>
  <si>
    <t>Automatická stanice pro přípravu glykolové směsi.</t>
  </si>
  <si>
    <t>Doplňková expanzní nádoba o objemu 80 litrů a pracovník přetlaku 6 bar.</t>
  </si>
  <si>
    <t>Úpravna vody pro dopouštění systému chlazení - řešeno dodavatelskou dokumentací na základě rozboru
pitné vody v místě realizace a požadavků na kvalitu chladící vody od výrobce chladícího zařízení.</t>
  </si>
  <si>
    <t>Oddělovací člen dopouštění pitné vody.</t>
  </si>
  <si>
    <t>Oběhové čerpadlo (400V/50Hz/2,5kW)</t>
  </si>
  <si>
    <t>Ruční vyvažovací ventil DN100</t>
  </si>
  <si>
    <t>Kulový uzávěr se zajištěním (expanzní nádoby)</t>
  </si>
  <si>
    <t>Pojistný ventil</t>
  </si>
  <si>
    <t>Flow switch</t>
  </si>
  <si>
    <t>Pryžový kompenzátor DN125</t>
  </si>
  <si>
    <t>Uzavírací klapka DN125 s pohonem dle požadavku MaR</t>
  </si>
  <si>
    <t>Filtr DN125</t>
  </si>
  <si>
    <t>Zpětná klapka DN125</t>
  </si>
  <si>
    <t>Potrubní rozvod z ocelového potrubí včetně tvarovek, přechodů a tepelné izolace pro chladící systémy</t>
  </si>
  <si>
    <t>DN200</t>
  </si>
  <si>
    <t>Okruh teplovodního vytápění SO02 - otopná tělesa</t>
  </si>
  <si>
    <t>Uzavírací kohout DN32</t>
  </si>
  <si>
    <t>Ruční vyvažovací ventil DN25</t>
  </si>
  <si>
    <t>Koupelnová otopná tělesa se spodním středovým připojením s roztečí 50 mm.
Značeno: výška.šířka</t>
  </si>
  <si>
    <t>1820.600</t>
  </si>
  <si>
    <t>Připojovací sada s termostatickým ventilem (H-ventil)</t>
  </si>
  <si>
    <t xml:space="preserve">Okruh podlahového vytápění SO02 </t>
  </si>
  <si>
    <t>Uzavírací kohout DN40</t>
  </si>
  <si>
    <t xml:space="preserve">Okruh zásobování teplem VZT SO02 </t>
  </si>
  <si>
    <t>Regulační uzly teplovodních ohřívačů VZT</t>
  </si>
  <si>
    <t>2-cestný tlakově nezávislý seřizovací a vyvažovací ventil s pohonem dle požadavku MaR</t>
  </si>
  <si>
    <t>RTL ventil DN15 (nast. 50°C)</t>
  </si>
  <si>
    <t>Zpětná klapka DN40</t>
  </si>
  <si>
    <t xml:space="preserve">Okruh zásobování chladem VZT SO02 </t>
  </si>
  <si>
    <t>Regulační uzly vodních chladičů VZT</t>
  </si>
  <si>
    <t>Uzavírací klapka DN100</t>
  </si>
  <si>
    <t>Okruh chlazení FCU</t>
  </si>
  <si>
    <t>Vzduchová clona o tepelném výkonu 30 kW (230V/50Hz/800W)</t>
  </si>
  <si>
    <t>22/600/1200</t>
  </si>
  <si>
    <t>Rozdělovač HKV-D NEREZ (vnější závit) pro 12 okruhů</t>
  </si>
  <si>
    <t>Kulový kohout DN25</t>
  </si>
  <si>
    <t>2-trubková vodní FCU jednotka 820x820 mm. Chladící výkon 7,0 kW.</t>
  </si>
  <si>
    <t>DN20</t>
  </si>
  <si>
    <t>Rozdělovač HKV-D NEREZ (vnější závit) pro 13 okruhů</t>
  </si>
  <si>
    <t>Rozdělovač HKV-D NEREZ (vnější závit) pro 7 okruhů</t>
  </si>
  <si>
    <t>Skříňka rozdělovače pod omítku AP 1205</t>
  </si>
  <si>
    <t>21/600/1200</t>
  </si>
  <si>
    <t>Termostatická hlavice s připojovacím šroubením M30x1,5</t>
  </si>
  <si>
    <t>Bytový regulační a měřící uzel obsahuje: Regulátor tlakové diference, partnerský ventil, montážní soupravu pro měřič tepla s jímkou 1/2“ 
pro napojení čidla měřiče tepla, mezikus pro měřič tepla 110 mm, 2x kulový kohout, měřič tepla, montážní rám a skříň s dvířky.</t>
  </si>
  <si>
    <t>VRF systém pro chlazení kanceláří - 3.NP</t>
  </si>
  <si>
    <r>
      <t xml:space="preserve">Vnitřní nástěnná jednotka VRF systému. </t>
    </r>
    <r>
      <rPr>
        <i/>
        <sz val="10"/>
        <color theme="1"/>
        <rFont val="Arial"/>
        <family val="2"/>
        <charset val="238"/>
      </rPr>
      <t>Chladící výkon 4,5 kW.</t>
    </r>
  </si>
  <si>
    <t>Dekorační panel kazetové jednotky</t>
  </si>
  <si>
    <t>Kompletní montáž systému</t>
  </si>
  <si>
    <t>Kulový kohout DN50</t>
  </si>
  <si>
    <t>3-cestný ventil DN40 s pohonem dle požadavku 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</si>
</sst>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25"/>
      <color theme="1"/>
      <name val="Arial"/>
      <family val="2"/>
      <charset val="238"/>
    </font>
    <font>
      <b/>
      <i/>
      <sz val="12"/>
      <color theme="1"/>
      <name val="Arial Narrow"/>
      <family val="2"/>
      <charset val="238"/>
    </font>
    <font>
      <sz val="12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4"/>
      <color rgb="FF000000"/>
      <name val="Arial Narrow"/>
      <family val="2"/>
      <charset val="238"/>
    </font>
    <font>
      <i/>
      <sz val="14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  <font>
      <b/>
      <i/>
      <sz val="14"/>
      <color theme="1"/>
      <name val="Arial Narrow"/>
      <family val="2"/>
      <charset val="238"/>
    </font>
    <font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164" fontId="0" fillId="2" borderId="1" xfId="0" applyNumberForma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3" fillId="3" borderId="6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I375"/>
  <sheetViews>
    <sheetView tabSelected="1" topLeftCell="A154" zoomScale="115" zoomScaleNormal="115" workbookViewId="0">
      <selection activeCell="E289" sqref="E289"/>
    </sheetView>
  </sheetViews>
  <sheetFormatPr defaultRowHeight="15" x14ac:dyDescent="0.25"/>
  <cols>
    <col min="5" max="5" width="120.5703125" customWidth="1"/>
    <col min="8" max="8" width="16.7109375" customWidth="1"/>
    <col min="9" max="9" width="20.7109375" customWidth="1"/>
  </cols>
  <sheetData>
    <row r="1" spans="5:9" ht="31.5" thickBot="1" x14ac:dyDescent="0.3">
      <c r="E1" s="43" t="s">
        <v>32</v>
      </c>
      <c r="F1" s="44"/>
      <c r="G1" s="44"/>
      <c r="H1" s="44"/>
      <c r="I1" s="45"/>
    </row>
    <row r="3" spans="5:9" ht="18" x14ac:dyDescent="0.25">
      <c r="E3" s="8" t="s">
        <v>33</v>
      </c>
      <c r="F3" s="8" t="s">
        <v>35</v>
      </c>
      <c r="G3" s="8"/>
      <c r="H3" s="11"/>
      <c r="I3" s="11"/>
    </row>
    <row r="4" spans="5:9" ht="18" x14ac:dyDescent="0.25">
      <c r="E4" s="9" t="s">
        <v>34</v>
      </c>
      <c r="F4" s="10" t="s">
        <v>36</v>
      </c>
      <c r="G4" s="11"/>
      <c r="H4" s="11"/>
      <c r="I4" s="11"/>
    </row>
    <row r="5" spans="5:9" ht="15.75" thickBot="1" x14ac:dyDescent="0.3"/>
    <row r="6" spans="5:9" ht="16.5" thickBot="1" x14ac:dyDescent="0.3">
      <c r="E6" s="36" t="s">
        <v>0</v>
      </c>
      <c r="F6" s="37" t="s">
        <v>1</v>
      </c>
      <c r="G6" s="37" t="s">
        <v>19</v>
      </c>
      <c r="H6" s="37" t="s">
        <v>20</v>
      </c>
      <c r="I6" s="37" t="s">
        <v>21</v>
      </c>
    </row>
    <row r="7" spans="5:9" ht="19.5" thickTop="1" thickBot="1" x14ac:dyDescent="0.3">
      <c r="E7" s="32" t="s">
        <v>37</v>
      </c>
      <c r="F7" s="35"/>
      <c r="G7" s="35"/>
      <c r="H7" s="35"/>
      <c r="I7" s="35"/>
    </row>
    <row r="8" spans="5:9" ht="18.75" thickBot="1" x14ac:dyDescent="0.3">
      <c r="E8" s="27"/>
      <c r="F8" s="7"/>
      <c r="G8" s="7"/>
      <c r="H8" s="7"/>
      <c r="I8" s="7"/>
    </row>
    <row r="9" spans="5:9" ht="16.5" thickBot="1" x14ac:dyDescent="0.3">
      <c r="E9" s="14" t="s">
        <v>38</v>
      </c>
      <c r="F9" s="15"/>
      <c r="G9" s="15"/>
      <c r="H9" s="12"/>
      <c r="I9" s="13">
        <f>SUM(I10:I43)</f>
        <v>1949792</v>
      </c>
    </row>
    <row r="10" spans="5:9" ht="15.75" thickBot="1" x14ac:dyDescent="0.3">
      <c r="E10" s="28" t="s">
        <v>39</v>
      </c>
      <c r="F10" s="5"/>
      <c r="G10" s="5"/>
      <c r="H10" s="16"/>
      <c r="I10" s="23"/>
    </row>
    <row r="11" spans="5:9" ht="15.75" thickBot="1" x14ac:dyDescent="0.3">
      <c r="E11" s="19" t="s">
        <v>67</v>
      </c>
      <c r="F11" s="22">
        <v>1050</v>
      </c>
      <c r="G11" s="22" t="s">
        <v>4</v>
      </c>
      <c r="H11" s="23">
        <v>300</v>
      </c>
      <c r="I11" s="23">
        <f>F11*H11</f>
        <v>315000</v>
      </c>
    </row>
    <row r="12" spans="5:9" ht="15.75" thickBot="1" x14ac:dyDescent="0.3">
      <c r="E12" s="1" t="s">
        <v>10</v>
      </c>
      <c r="F12" s="2">
        <v>30</v>
      </c>
      <c r="G12" s="2" t="s">
        <v>4</v>
      </c>
      <c r="H12" s="17">
        <v>1300</v>
      </c>
      <c r="I12" s="17">
        <f t="shared" ref="I12:I43" si="0">F12*H12</f>
        <v>39000</v>
      </c>
    </row>
    <row r="13" spans="5:9" ht="15.75" thickBot="1" x14ac:dyDescent="0.3">
      <c r="E13" s="1"/>
      <c r="F13" s="2"/>
      <c r="G13" s="2"/>
      <c r="H13" s="17"/>
      <c r="I13" s="17"/>
    </row>
    <row r="14" spans="5:9" ht="15.75" thickBot="1" x14ac:dyDescent="0.3">
      <c r="E14" s="29" t="s">
        <v>40</v>
      </c>
      <c r="F14" s="2"/>
      <c r="G14" s="2"/>
      <c r="H14" s="17"/>
      <c r="I14" s="17"/>
    </row>
    <row r="15" spans="5:9" ht="15.75" thickBot="1" x14ac:dyDescent="0.3">
      <c r="E15" s="4" t="s">
        <v>92</v>
      </c>
      <c r="F15" s="2">
        <v>1</v>
      </c>
      <c r="G15" s="2" t="s">
        <v>3</v>
      </c>
      <c r="H15" s="17">
        <v>3750</v>
      </c>
      <c r="I15" s="17">
        <f t="shared" si="0"/>
        <v>3750</v>
      </c>
    </row>
    <row r="16" spans="5:9" ht="15.75" thickBot="1" x14ac:dyDescent="0.3">
      <c r="E16" s="4" t="s">
        <v>41</v>
      </c>
      <c r="F16" s="2">
        <v>1</v>
      </c>
      <c r="G16" s="2" t="s">
        <v>3</v>
      </c>
      <c r="H16" s="17">
        <v>7200</v>
      </c>
      <c r="I16" s="17">
        <f t="shared" si="0"/>
        <v>7200</v>
      </c>
    </row>
    <row r="17" spans="5:9" ht="15.75" thickBot="1" x14ac:dyDescent="0.3">
      <c r="E17" s="4" t="s">
        <v>82</v>
      </c>
      <c r="F17" s="2">
        <v>1</v>
      </c>
      <c r="G17" s="2" t="s">
        <v>3</v>
      </c>
      <c r="H17" s="17">
        <v>7950</v>
      </c>
      <c r="I17" s="17">
        <f t="shared" si="0"/>
        <v>7950</v>
      </c>
    </row>
    <row r="18" spans="5:9" ht="15.75" thickBot="1" x14ac:dyDescent="0.3">
      <c r="E18" s="4" t="s">
        <v>93</v>
      </c>
      <c r="F18" s="2">
        <v>1</v>
      </c>
      <c r="G18" s="2" t="s">
        <v>3</v>
      </c>
      <c r="H18" s="17">
        <v>3280</v>
      </c>
      <c r="I18" s="17">
        <f t="shared" si="0"/>
        <v>3280</v>
      </c>
    </row>
    <row r="19" spans="5:9" ht="15.75" thickBot="1" x14ac:dyDescent="0.3">
      <c r="E19" s="4" t="s">
        <v>42</v>
      </c>
      <c r="F19" s="2">
        <v>1</v>
      </c>
      <c r="G19" s="2" t="s">
        <v>3</v>
      </c>
      <c r="H19" s="17">
        <v>3660</v>
      </c>
      <c r="I19" s="17">
        <f t="shared" si="0"/>
        <v>3660</v>
      </c>
    </row>
    <row r="20" spans="5:9" ht="15.75" thickBot="1" x14ac:dyDescent="0.3">
      <c r="E20" s="4" t="s">
        <v>83</v>
      </c>
      <c r="F20" s="2">
        <v>1</v>
      </c>
      <c r="G20" s="2" t="s">
        <v>3</v>
      </c>
      <c r="H20" s="17">
        <v>4195</v>
      </c>
      <c r="I20" s="17">
        <f t="shared" si="0"/>
        <v>4195</v>
      </c>
    </row>
    <row r="21" spans="5:9" ht="15.75" thickBot="1" x14ac:dyDescent="0.3">
      <c r="E21" s="1" t="s">
        <v>43</v>
      </c>
      <c r="F21" s="2">
        <v>270</v>
      </c>
      <c r="G21" s="2" t="s">
        <v>18</v>
      </c>
      <c r="H21" s="17">
        <v>265</v>
      </c>
      <c r="I21" s="17">
        <f t="shared" si="0"/>
        <v>71550</v>
      </c>
    </row>
    <row r="22" spans="5:9" ht="15.75" thickBot="1" x14ac:dyDescent="0.3">
      <c r="E22" s="1" t="s">
        <v>44</v>
      </c>
      <c r="F22" s="2">
        <v>1810</v>
      </c>
      <c r="G22" s="2" t="s">
        <v>4</v>
      </c>
      <c r="H22" s="17">
        <v>48</v>
      </c>
      <c r="I22" s="17">
        <f t="shared" si="0"/>
        <v>86880</v>
      </c>
    </row>
    <row r="23" spans="5:9" ht="15.75" thickBot="1" x14ac:dyDescent="0.3">
      <c r="E23" s="1" t="s">
        <v>45</v>
      </c>
      <c r="F23" s="2">
        <v>3</v>
      </c>
      <c r="G23" s="2" t="s">
        <v>3</v>
      </c>
      <c r="H23" s="17">
        <v>10745</v>
      </c>
      <c r="I23" s="17">
        <f t="shared" si="0"/>
        <v>32235</v>
      </c>
    </row>
    <row r="24" spans="5:9" ht="15.75" thickBot="1" x14ac:dyDescent="0.3">
      <c r="E24" s="1" t="s">
        <v>46</v>
      </c>
      <c r="F24" s="2">
        <v>3</v>
      </c>
      <c r="G24" s="2" t="s">
        <v>3</v>
      </c>
      <c r="H24" s="17">
        <v>6800</v>
      </c>
      <c r="I24" s="17">
        <f t="shared" si="0"/>
        <v>20400</v>
      </c>
    </row>
    <row r="25" spans="5:9" ht="15.75" thickBot="1" x14ac:dyDescent="0.3">
      <c r="E25" s="1" t="s">
        <v>47</v>
      </c>
      <c r="F25" s="2">
        <v>3</v>
      </c>
      <c r="G25" s="2" t="s">
        <v>3</v>
      </c>
      <c r="H25" s="17">
        <v>3300</v>
      </c>
      <c r="I25" s="17">
        <f t="shared" si="0"/>
        <v>9900</v>
      </c>
    </row>
    <row r="26" spans="5:9" ht="15.75" thickBot="1" x14ac:dyDescent="0.3">
      <c r="E26" s="1" t="s">
        <v>48</v>
      </c>
      <c r="F26" s="2">
        <v>3</v>
      </c>
      <c r="G26" s="2" t="s">
        <v>3</v>
      </c>
      <c r="H26" s="17">
        <v>1300</v>
      </c>
      <c r="I26" s="17">
        <f t="shared" si="0"/>
        <v>3900</v>
      </c>
    </row>
    <row r="27" spans="5:9" ht="15.75" thickBot="1" x14ac:dyDescent="0.3">
      <c r="E27" s="1" t="s">
        <v>49</v>
      </c>
      <c r="F27" s="2">
        <v>12</v>
      </c>
      <c r="G27" s="2" t="s">
        <v>3</v>
      </c>
      <c r="H27" s="17">
        <v>350</v>
      </c>
      <c r="I27" s="17">
        <f t="shared" si="0"/>
        <v>4200</v>
      </c>
    </row>
    <row r="28" spans="5:9" ht="15.75" thickBot="1" x14ac:dyDescent="0.3">
      <c r="E28" s="1" t="s">
        <v>50</v>
      </c>
      <c r="F28" s="2">
        <v>3</v>
      </c>
      <c r="G28" s="2" t="s">
        <v>3</v>
      </c>
      <c r="H28" s="17">
        <v>120</v>
      </c>
      <c r="I28" s="17">
        <f t="shared" si="0"/>
        <v>360</v>
      </c>
    </row>
    <row r="29" spans="5:9" ht="15.75" thickBot="1" x14ac:dyDescent="0.3">
      <c r="E29" s="1" t="s">
        <v>51</v>
      </c>
      <c r="F29" s="2">
        <v>3</v>
      </c>
      <c r="G29" s="2" t="s">
        <v>3</v>
      </c>
      <c r="H29" s="17">
        <v>350</v>
      </c>
      <c r="I29" s="17">
        <f t="shared" si="0"/>
        <v>1050</v>
      </c>
    </row>
    <row r="30" spans="5:9" ht="15.75" thickBot="1" x14ac:dyDescent="0.3">
      <c r="E30" s="1" t="s">
        <v>52</v>
      </c>
      <c r="F30" s="2">
        <v>4</v>
      </c>
      <c r="G30" s="2" t="s">
        <v>3</v>
      </c>
      <c r="H30" s="17">
        <v>175</v>
      </c>
      <c r="I30" s="17">
        <f t="shared" si="0"/>
        <v>700</v>
      </c>
    </row>
    <row r="31" spans="5:9" ht="15.75" thickBot="1" x14ac:dyDescent="0.3">
      <c r="E31" s="1" t="s">
        <v>54</v>
      </c>
      <c r="F31" s="2">
        <v>2</v>
      </c>
      <c r="G31" s="2" t="s">
        <v>3</v>
      </c>
      <c r="H31" s="17">
        <v>275</v>
      </c>
      <c r="I31" s="17">
        <f t="shared" si="0"/>
        <v>550</v>
      </c>
    </row>
    <row r="32" spans="5:9" ht="15.75" thickBot="1" x14ac:dyDescent="0.3">
      <c r="E32" s="1" t="s">
        <v>53</v>
      </c>
      <c r="F32" s="2">
        <v>6</v>
      </c>
      <c r="G32" s="2" t="s">
        <v>3</v>
      </c>
      <c r="H32" s="17">
        <v>110</v>
      </c>
      <c r="I32" s="17">
        <f t="shared" si="0"/>
        <v>660</v>
      </c>
    </row>
    <row r="33" spans="5:9" ht="15.75" thickBot="1" x14ac:dyDescent="0.3">
      <c r="E33" s="1"/>
      <c r="F33" s="2"/>
      <c r="G33" s="2"/>
      <c r="H33" s="17"/>
      <c r="I33" s="17"/>
    </row>
    <row r="34" spans="5:9" ht="26.25" thickBot="1" x14ac:dyDescent="0.3">
      <c r="E34" s="31" t="s">
        <v>89</v>
      </c>
      <c r="F34" s="2"/>
      <c r="G34" s="2"/>
      <c r="H34" s="17"/>
      <c r="I34" s="17"/>
    </row>
    <row r="35" spans="5:9" ht="15.75" thickBot="1" x14ac:dyDescent="0.3">
      <c r="E35" s="1" t="s">
        <v>69</v>
      </c>
      <c r="F35" s="2">
        <v>20</v>
      </c>
      <c r="G35" s="2" t="s">
        <v>3</v>
      </c>
      <c r="H35" s="17">
        <v>12006</v>
      </c>
      <c r="I35" s="17">
        <f t="shared" si="0"/>
        <v>240120</v>
      </c>
    </row>
    <row r="36" spans="5:9" ht="15.75" thickBot="1" x14ac:dyDescent="0.3">
      <c r="E36" s="1" t="s">
        <v>70</v>
      </c>
      <c r="F36" s="2">
        <v>46</v>
      </c>
      <c r="G36" s="2" t="s">
        <v>3</v>
      </c>
      <c r="H36" s="17">
        <v>20141</v>
      </c>
      <c r="I36" s="17">
        <f t="shared" si="0"/>
        <v>926486</v>
      </c>
    </row>
    <row r="37" spans="5:9" ht="15.75" thickBot="1" x14ac:dyDescent="0.3">
      <c r="E37" s="1"/>
      <c r="F37" s="2"/>
      <c r="G37" s="2"/>
      <c r="H37" s="17"/>
      <c r="I37" s="17"/>
    </row>
    <row r="38" spans="5:9" ht="15.75" thickBot="1" x14ac:dyDescent="0.3">
      <c r="E38" s="1" t="s">
        <v>71</v>
      </c>
      <c r="F38" s="2">
        <v>132</v>
      </c>
      <c r="G38" s="2" t="s">
        <v>3</v>
      </c>
      <c r="H38" s="17">
        <v>378</v>
      </c>
      <c r="I38" s="17">
        <f t="shared" si="0"/>
        <v>49896</v>
      </c>
    </row>
    <row r="39" spans="5:9" ht="15.75" thickBot="1" x14ac:dyDescent="0.3">
      <c r="E39" s="1"/>
      <c r="F39" s="2"/>
      <c r="G39" s="2"/>
      <c r="H39" s="17"/>
      <c r="I39" s="17"/>
    </row>
    <row r="40" spans="5:9" ht="26.25" thickBot="1" x14ac:dyDescent="0.3">
      <c r="E40" s="31" t="s">
        <v>88</v>
      </c>
      <c r="F40" s="2"/>
      <c r="G40" s="2"/>
      <c r="H40" s="17"/>
      <c r="I40" s="17"/>
    </row>
    <row r="41" spans="5:9" ht="15.75" thickBot="1" x14ac:dyDescent="0.3">
      <c r="E41" s="1" t="s">
        <v>90</v>
      </c>
      <c r="F41" s="2">
        <v>5</v>
      </c>
      <c r="G41" s="2" t="s">
        <v>3</v>
      </c>
      <c r="H41" s="17">
        <v>22618</v>
      </c>
      <c r="I41" s="17">
        <f t="shared" si="0"/>
        <v>113090</v>
      </c>
    </row>
    <row r="42" spans="5:9" ht="15.75" thickBot="1" x14ac:dyDescent="0.3">
      <c r="E42" s="1"/>
      <c r="F42" s="2"/>
      <c r="G42" s="2"/>
      <c r="H42" s="17"/>
      <c r="I42" s="17"/>
    </row>
    <row r="43" spans="5:9" ht="15.75" thickBot="1" x14ac:dyDescent="0.3">
      <c r="E43" s="1" t="s">
        <v>91</v>
      </c>
      <c r="F43" s="2">
        <v>10</v>
      </c>
      <c r="G43" s="2" t="s">
        <v>3</v>
      </c>
      <c r="H43" s="17">
        <v>378</v>
      </c>
      <c r="I43" s="17">
        <f t="shared" si="0"/>
        <v>3780</v>
      </c>
    </row>
    <row r="44" spans="5:9" ht="15.75" thickBot="1" x14ac:dyDescent="0.3">
      <c r="E44" s="1"/>
      <c r="F44" s="2"/>
      <c r="G44" s="2"/>
      <c r="H44" s="17"/>
      <c r="I44" s="17"/>
    </row>
    <row r="45" spans="5:9" ht="16.5" thickBot="1" x14ac:dyDescent="0.3">
      <c r="E45" s="14" t="s">
        <v>55</v>
      </c>
      <c r="F45" s="15"/>
      <c r="G45" s="15"/>
      <c r="H45" s="12"/>
      <c r="I45" s="13">
        <f>SUM(I46:I57)</f>
        <v>521028</v>
      </c>
    </row>
    <row r="46" spans="5:9" ht="15.75" thickBot="1" x14ac:dyDescent="0.3">
      <c r="E46" s="1" t="s">
        <v>56</v>
      </c>
      <c r="F46" s="2">
        <v>1</v>
      </c>
      <c r="G46" s="2" t="s">
        <v>3</v>
      </c>
      <c r="H46" s="17">
        <v>260064</v>
      </c>
      <c r="I46" s="17">
        <f t="shared" ref="I46:I57" si="1">F46*H46</f>
        <v>260064</v>
      </c>
    </row>
    <row r="47" spans="5:9" ht="15.75" thickBot="1" x14ac:dyDescent="0.3">
      <c r="E47" s="1" t="s">
        <v>57</v>
      </c>
      <c r="F47" s="2">
        <v>6</v>
      </c>
      <c r="G47" s="2" t="s">
        <v>3</v>
      </c>
      <c r="H47" s="17">
        <v>32088</v>
      </c>
      <c r="I47" s="17">
        <f t="shared" si="1"/>
        <v>192528</v>
      </c>
    </row>
    <row r="48" spans="5:9" ht="15.75" thickBot="1" x14ac:dyDescent="0.3">
      <c r="E48" s="1" t="s">
        <v>166</v>
      </c>
      <c r="F48" s="2">
        <v>6</v>
      </c>
      <c r="G48" s="2" t="s">
        <v>3</v>
      </c>
      <c r="H48" s="17">
        <v>4984</v>
      </c>
      <c r="I48" s="17">
        <f t="shared" si="1"/>
        <v>29904</v>
      </c>
    </row>
    <row r="49" spans="5:9" ht="15.75" thickBot="1" x14ac:dyDescent="0.3">
      <c r="E49" s="1"/>
      <c r="F49" s="2"/>
      <c r="G49" s="2"/>
      <c r="H49" s="17"/>
      <c r="I49" s="17"/>
    </row>
    <row r="50" spans="5:9" ht="15.75" thickBot="1" x14ac:dyDescent="0.3">
      <c r="E50" s="1" t="s">
        <v>62</v>
      </c>
      <c r="F50" s="2"/>
      <c r="G50" s="2"/>
      <c r="H50" s="17"/>
      <c r="I50" s="17"/>
    </row>
    <row r="51" spans="5:9" ht="15.75" thickBot="1" x14ac:dyDescent="0.3">
      <c r="E51" s="1" t="s">
        <v>58</v>
      </c>
      <c r="F51" s="2">
        <v>30</v>
      </c>
      <c r="G51" s="2" t="s">
        <v>4</v>
      </c>
      <c r="H51" s="17">
        <v>78</v>
      </c>
      <c r="I51" s="17">
        <f t="shared" si="1"/>
        <v>2340</v>
      </c>
    </row>
    <row r="52" spans="5:9" ht="15.75" thickBot="1" x14ac:dyDescent="0.3">
      <c r="E52" s="1" t="s">
        <v>60</v>
      </c>
      <c r="F52" s="2">
        <v>30</v>
      </c>
      <c r="G52" s="2" t="s">
        <v>4</v>
      </c>
      <c r="H52" s="17">
        <v>151</v>
      </c>
      <c r="I52" s="17">
        <f t="shared" si="1"/>
        <v>4530</v>
      </c>
    </row>
    <row r="53" spans="5:9" ht="15.75" thickBot="1" x14ac:dyDescent="0.3">
      <c r="E53" s="1"/>
      <c r="F53" s="2"/>
      <c r="G53" s="2"/>
      <c r="H53" s="17"/>
      <c r="I53" s="17"/>
    </row>
    <row r="54" spans="5:9" ht="15.75" thickBot="1" x14ac:dyDescent="0.3">
      <c r="E54" s="1" t="s">
        <v>65</v>
      </c>
      <c r="F54" s="2">
        <v>5</v>
      </c>
      <c r="G54" s="2" t="s">
        <v>3</v>
      </c>
      <c r="H54" s="17">
        <v>2828</v>
      </c>
      <c r="I54" s="17">
        <f t="shared" si="1"/>
        <v>14140</v>
      </c>
    </row>
    <row r="55" spans="5:9" ht="15.75" thickBot="1" x14ac:dyDescent="0.3">
      <c r="E55" s="1" t="s">
        <v>63</v>
      </c>
      <c r="F55" s="2">
        <v>30</v>
      </c>
      <c r="G55" s="2" t="s">
        <v>4</v>
      </c>
      <c r="H55" s="17">
        <v>15</v>
      </c>
      <c r="I55" s="17">
        <f t="shared" si="1"/>
        <v>450</v>
      </c>
    </row>
    <row r="56" spans="5:9" ht="15.75" thickBot="1" x14ac:dyDescent="0.3">
      <c r="E56" s="1" t="s">
        <v>66</v>
      </c>
      <c r="F56" s="2">
        <v>1</v>
      </c>
      <c r="G56" s="2" t="s">
        <v>2</v>
      </c>
      <c r="H56" s="17">
        <v>16072</v>
      </c>
      <c r="I56" s="17">
        <f t="shared" si="1"/>
        <v>16072</v>
      </c>
    </row>
    <row r="57" spans="5:9" ht="15.75" thickBot="1" x14ac:dyDescent="0.3">
      <c r="E57" s="1" t="s">
        <v>64</v>
      </c>
      <c r="F57" s="2">
        <v>1</v>
      </c>
      <c r="G57" s="2" t="s">
        <v>2</v>
      </c>
      <c r="H57" s="17">
        <v>1000</v>
      </c>
      <c r="I57" s="17">
        <f t="shared" si="1"/>
        <v>1000</v>
      </c>
    </row>
    <row r="58" spans="5:9" ht="15.75" thickBot="1" x14ac:dyDescent="0.3">
      <c r="E58" s="1"/>
      <c r="F58" s="2"/>
      <c r="G58" s="2"/>
      <c r="H58" s="17"/>
      <c r="I58" s="17"/>
    </row>
    <row r="59" spans="5:9" ht="16.5" thickBot="1" x14ac:dyDescent="0.3">
      <c r="E59" s="14" t="s">
        <v>72</v>
      </c>
      <c r="F59" s="15"/>
      <c r="G59" s="15"/>
      <c r="H59" s="12"/>
      <c r="I59" s="13">
        <f>SUM(I60:I71)</f>
        <v>2756039</v>
      </c>
    </row>
    <row r="60" spans="5:9" ht="15.75" thickBot="1" x14ac:dyDescent="0.3">
      <c r="E60" s="1" t="s">
        <v>74</v>
      </c>
      <c r="F60" s="2">
        <v>1</v>
      </c>
      <c r="G60" s="2" t="s">
        <v>2</v>
      </c>
      <c r="H60" s="17">
        <v>1644300</v>
      </c>
      <c r="I60" s="17">
        <f t="shared" ref="I60:I71" si="2">F60*H60</f>
        <v>1644300</v>
      </c>
    </row>
    <row r="61" spans="5:9" ht="15.75" thickBot="1" x14ac:dyDescent="0.3">
      <c r="E61" s="1" t="s">
        <v>73</v>
      </c>
      <c r="F61" s="2">
        <v>19</v>
      </c>
      <c r="G61" s="2" t="s">
        <v>3</v>
      </c>
      <c r="H61" s="17">
        <v>45724</v>
      </c>
      <c r="I61" s="17">
        <f t="shared" si="2"/>
        <v>868756</v>
      </c>
    </row>
    <row r="62" spans="5:9" ht="15.75" thickBot="1" x14ac:dyDescent="0.3">
      <c r="E62" s="1" t="s">
        <v>166</v>
      </c>
      <c r="F62" s="2">
        <v>19</v>
      </c>
      <c r="G62" s="2" t="s">
        <v>3</v>
      </c>
      <c r="H62" s="17">
        <v>5740</v>
      </c>
      <c r="I62" s="17">
        <f t="shared" si="2"/>
        <v>109060</v>
      </c>
    </row>
    <row r="63" spans="5:9" ht="15.75" thickBot="1" x14ac:dyDescent="0.3">
      <c r="E63" s="1"/>
      <c r="F63" s="2"/>
      <c r="G63" s="2"/>
      <c r="H63" s="17"/>
      <c r="I63" s="17"/>
    </row>
    <row r="64" spans="5:9" ht="15.75" thickBot="1" x14ac:dyDescent="0.3">
      <c r="E64" s="1" t="s">
        <v>62</v>
      </c>
      <c r="F64" s="2"/>
      <c r="G64" s="2"/>
      <c r="H64" s="17"/>
      <c r="I64" s="17"/>
    </row>
    <row r="65" spans="5:9" ht="15.75" thickBot="1" x14ac:dyDescent="0.3">
      <c r="E65" s="1" t="s">
        <v>59</v>
      </c>
      <c r="F65" s="2">
        <v>125</v>
      </c>
      <c r="G65" s="2" t="s">
        <v>4</v>
      </c>
      <c r="H65" s="17">
        <v>116</v>
      </c>
      <c r="I65" s="17">
        <f t="shared" si="2"/>
        <v>14500</v>
      </c>
    </row>
    <row r="66" spans="5:9" ht="15.75" thickBot="1" x14ac:dyDescent="0.3">
      <c r="E66" s="1" t="s">
        <v>61</v>
      </c>
      <c r="F66" s="2">
        <v>125</v>
      </c>
      <c r="G66" s="2" t="s">
        <v>4</v>
      </c>
      <c r="H66" s="17">
        <v>236</v>
      </c>
      <c r="I66" s="17">
        <f t="shared" si="2"/>
        <v>29500</v>
      </c>
    </row>
    <row r="67" spans="5:9" ht="15.75" thickBot="1" x14ac:dyDescent="0.3">
      <c r="E67" s="1"/>
      <c r="F67" s="2"/>
      <c r="G67" s="2"/>
      <c r="H67" s="17"/>
      <c r="I67" s="17"/>
    </row>
    <row r="68" spans="5:9" ht="15.75" thickBot="1" x14ac:dyDescent="0.3">
      <c r="E68" s="1" t="s">
        <v>65</v>
      </c>
      <c r="F68" s="2">
        <v>18</v>
      </c>
      <c r="G68" s="2" t="s">
        <v>3</v>
      </c>
      <c r="H68" s="17">
        <v>2828</v>
      </c>
      <c r="I68" s="17">
        <f t="shared" si="2"/>
        <v>50904</v>
      </c>
    </row>
    <row r="69" spans="5:9" ht="15.75" thickBot="1" x14ac:dyDescent="0.3">
      <c r="E69" s="1" t="s">
        <v>63</v>
      </c>
      <c r="F69" s="2">
        <v>125</v>
      </c>
      <c r="G69" s="2" t="s">
        <v>4</v>
      </c>
      <c r="H69" s="17">
        <v>15</v>
      </c>
      <c r="I69" s="17">
        <f t="shared" si="2"/>
        <v>1875</v>
      </c>
    </row>
    <row r="70" spans="5:9" ht="15.75" thickBot="1" x14ac:dyDescent="0.3">
      <c r="E70" s="1" t="s">
        <v>66</v>
      </c>
      <c r="F70" s="2">
        <v>2</v>
      </c>
      <c r="G70" s="2" t="s">
        <v>2</v>
      </c>
      <c r="H70" s="17">
        <v>16072</v>
      </c>
      <c r="I70" s="17">
        <f t="shared" si="2"/>
        <v>32144</v>
      </c>
    </row>
    <row r="71" spans="5:9" ht="15.75" thickBot="1" x14ac:dyDescent="0.3">
      <c r="E71" s="1" t="s">
        <v>64</v>
      </c>
      <c r="F71" s="2">
        <v>1</v>
      </c>
      <c r="G71" s="2" t="s">
        <v>2</v>
      </c>
      <c r="H71" s="17">
        <v>5000</v>
      </c>
      <c r="I71" s="17">
        <f t="shared" si="2"/>
        <v>5000</v>
      </c>
    </row>
    <row r="72" spans="5:9" ht="15.75" thickBot="1" x14ac:dyDescent="0.3">
      <c r="E72" s="1"/>
      <c r="F72" s="2"/>
      <c r="G72" s="2"/>
      <c r="H72" s="17"/>
      <c r="I72" s="17"/>
    </row>
    <row r="73" spans="5:9" ht="16.5" thickBot="1" x14ac:dyDescent="0.3">
      <c r="E73" s="14" t="s">
        <v>75</v>
      </c>
      <c r="F73" s="15"/>
      <c r="G73" s="15"/>
      <c r="H73" s="12"/>
      <c r="I73" s="13">
        <f>SUM(I74:I84)</f>
        <v>447060</v>
      </c>
    </row>
    <row r="74" spans="5:9" ht="15.75" thickBot="1" x14ac:dyDescent="0.3">
      <c r="E74" s="1" t="s">
        <v>76</v>
      </c>
      <c r="F74" s="2">
        <v>1</v>
      </c>
      <c r="G74" s="2" t="s">
        <v>2</v>
      </c>
      <c r="H74" s="17">
        <v>369628</v>
      </c>
      <c r="I74" s="17">
        <f t="shared" ref="I74:I84" si="3">F74*H74</f>
        <v>369628</v>
      </c>
    </row>
    <row r="75" spans="5:9" ht="15.75" thickBot="1" x14ac:dyDescent="0.3">
      <c r="E75" s="1"/>
      <c r="F75" s="2"/>
      <c r="G75" s="2"/>
      <c r="H75" s="17"/>
      <c r="I75" s="17"/>
    </row>
    <row r="76" spans="5:9" ht="15.75" thickBot="1" x14ac:dyDescent="0.3">
      <c r="E76" s="1" t="s">
        <v>62</v>
      </c>
      <c r="F76" s="2"/>
      <c r="G76" s="2"/>
      <c r="H76" s="17"/>
      <c r="I76" s="17"/>
    </row>
    <row r="77" spans="5:9" ht="15.75" thickBot="1" x14ac:dyDescent="0.3">
      <c r="E77" s="1" t="s">
        <v>60</v>
      </c>
      <c r="F77" s="2">
        <v>50</v>
      </c>
      <c r="G77" s="2" t="s">
        <v>4</v>
      </c>
      <c r="H77" s="17">
        <v>151</v>
      </c>
      <c r="I77" s="17">
        <f t="shared" si="3"/>
        <v>7550</v>
      </c>
    </row>
    <row r="78" spans="5:9" ht="15.75" thickBot="1" x14ac:dyDescent="0.3">
      <c r="E78" s="1" t="s">
        <v>77</v>
      </c>
      <c r="F78" s="2">
        <v>50</v>
      </c>
      <c r="G78" s="2" t="s">
        <v>4</v>
      </c>
      <c r="H78" s="17">
        <v>521</v>
      </c>
      <c r="I78" s="17">
        <f t="shared" si="3"/>
        <v>26050</v>
      </c>
    </row>
    <row r="79" spans="5:9" ht="15.75" thickBot="1" x14ac:dyDescent="0.3">
      <c r="E79" s="1"/>
      <c r="F79" s="2"/>
      <c r="G79" s="2"/>
      <c r="H79" s="17"/>
      <c r="I79" s="17"/>
    </row>
    <row r="80" spans="5:9" ht="15.75" thickBot="1" x14ac:dyDescent="0.3">
      <c r="E80" s="1" t="s">
        <v>78</v>
      </c>
      <c r="F80" s="2">
        <v>50</v>
      </c>
      <c r="G80" s="2" t="s">
        <v>4</v>
      </c>
      <c r="H80" s="17">
        <v>15</v>
      </c>
      <c r="I80" s="17">
        <f t="shared" si="3"/>
        <v>750</v>
      </c>
    </row>
    <row r="81" spans="5:9" ht="15.75" thickBot="1" x14ac:dyDescent="0.3">
      <c r="E81" s="1" t="s">
        <v>79</v>
      </c>
      <c r="F81" s="2">
        <v>1</v>
      </c>
      <c r="G81" s="2" t="s">
        <v>3</v>
      </c>
      <c r="H81" s="17">
        <v>25704</v>
      </c>
      <c r="I81" s="17">
        <f t="shared" si="3"/>
        <v>25704</v>
      </c>
    </row>
    <row r="82" spans="5:9" ht="15.75" thickBot="1" x14ac:dyDescent="0.3">
      <c r="E82" s="1" t="s">
        <v>80</v>
      </c>
      <c r="F82" s="2">
        <v>1</v>
      </c>
      <c r="G82" s="2" t="s">
        <v>3</v>
      </c>
      <c r="H82" s="17">
        <v>3528</v>
      </c>
      <c r="I82" s="17">
        <f t="shared" si="3"/>
        <v>3528</v>
      </c>
    </row>
    <row r="83" spans="5:9" ht="15.75" thickBot="1" x14ac:dyDescent="0.3">
      <c r="E83" s="1" t="s">
        <v>81</v>
      </c>
      <c r="F83" s="2">
        <v>1</v>
      </c>
      <c r="G83" s="2" t="s">
        <v>3</v>
      </c>
      <c r="H83" s="17">
        <v>8850</v>
      </c>
      <c r="I83" s="17">
        <f t="shared" si="3"/>
        <v>8850</v>
      </c>
    </row>
    <row r="84" spans="5:9" ht="15.75" thickBot="1" x14ac:dyDescent="0.3">
      <c r="E84" s="1" t="s">
        <v>64</v>
      </c>
      <c r="F84" s="2">
        <v>1</v>
      </c>
      <c r="G84" s="2" t="s">
        <v>2</v>
      </c>
      <c r="H84" s="17">
        <v>5000</v>
      </c>
      <c r="I84" s="17">
        <f t="shared" si="3"/>
        <v>5000</v>
      </c>
    </row>
    <row r="85" spans="5:9" ht="15.75" thickBot="1" x14ac:dyDescent="0.3">
      <c r="E85" s="1"/>
      <c r="F85" s="2"/>
      <c r="G85" s="2"/>
      <c r="H85" s="17"/>
      <c r="I85" s="17"/>
    </row>
    <row r="86" spans="5:9" ht="16.5" thickBot="1" x14ac:dyDescent="0.3">
      <c r="E86" s="14" t="s">
        <v>86</v>
      </c>
      <c r="F86" s="15"/>
      <c r="G86" s="15"/>
      <c r="H86" s="12"/>
      <c r="I86" s="13">
        <f>SUM(I87:I98)</f>
        <v>2054192</v>
      </c>
    </row>
    <row r="87" spans="5:9" ht="15.75" thickBot="1" x14ac:dyDescent="0.3">
      <c r="E87" s="1" t="s">
        <v>84</v>
      </c>
      <c r="F87" s="2">
        <v>1</v>
      </c>
      <c r="G87" s="2" t="s">
        <v>2</v>
      </c>
      <c r="H87" s="17">
        <v>979552</v>
      </c>
      <c r="I87" s="17">
        <f t="shared" ref="I87:I98" si="4">F87*H87</f>
        <v>979552</v>
      </c>
    </row>
    <row r="88" spans="5:9" ht="15.75" thickBot="1" x14ac:dyDescent="0.3">
      <c r="E88" s="1" t="s">
        <v>85</v>
      </c>
      <c r="F88" s="2">
        <v>23</v>
      </c>
      <c r="G88" s="2" t="s">
        <v>3</v>
      </c>
      <c r="H88" s="17">
        <v>35616</v>
      </c>
      <c r="I88" s="17">
        <f t="shared" si="4"/>
        <v>819168</v>
      </c>
    </row>
    <row r="89" spans="5:9" ht="15.75" thickBot="1" x14ac:dyDescent="0.3">
      <c r="E89" s="1" t="s">
        <v>166</v>
      </c>
      <c r="F89" s="2">
        <v>23</v>
      </c>
      <c r="G89" s="2" t="s">
        <v>3</v>
      </c>
      <c r="H89" s="17">
        <v>4984</v>
      </c>
      <c r="I89" s="17">
        <f t="shared" si="4"/>
        <v>114632</v>
      </c>
    </row>
    <row r="90" spans="5:9" ht="15.75" thickBot="1" x14ac:dyDescent="0.3">
      <c r="E90" s="1"/>
      <c r="F90" s="2"/>
      <c r="G90" s="2"/>
      <c r="H90" s="17"/>
      <c r="I90" s="17"/>
    </row>
    <row r="91" spans="5:9" ht="15.75" thickBot="1" x14ac:dyDescent="0.3">
      <c r="E91" s="1" t="s">
        <v>62</v>
      </c>
      <c r="F91" s="2"/>
      <c r="G91" s="2"/>
      <c r="H91" s="17"/>
      <c r="I91" s="17"/>
    </row>
    <row r="92" spans="5:9" ht="15.75" thickBot="1" x14ac:dyDescent="0.3">
      <c r="E92" s="1" t="s">
        <v>58</v>
      </c>
      <c r="F92" s="2">
        <v>170</v>
      </c>
      <c r="G92" s="2" t="s">
        <v>4</v>
      </c>
      <c r="H92" s="17">
        <v>78</v>
      </c>
      <c r="I92" s="17">
        <f t="shared" si="4"/>
        <v>13260</v>
      </c>
    </row>
    <row r="93" spans="5:9" ht="15.75" thickBot="1" x14ac:dyDescent="0.3">
      <c r="E93" s="1" t="s">
        <v>60</v>
      </c>
      <c r="F93" s="2">
        <v>170</v>
      </c>
      <c r="G93" s="2" t="s">
        <v>4</v>
      </c>
      <c r="H93" s="17">
        <v>151</v>
      </c>
      <c r="I93" s="17">
        <f t="shared" si="4"/>
        <v>25670</v>
      </c>
    </row>
    <row r="94" spans="5:9" ht="15.75" thickBot="1" x14ac:dyDescent="0.3">
      <c r="E94" s="1"/>
      <c r="F94" s="2"/>
      <c r="G94" s="2"/>
      <c r="H94" s="17"/>
      <c r="I94" s="17"/>
    </row>
    <row r="95" spans="5:9" ht="15.75" thickBot="1" x14ac:dyDescent="0.3">
      <c r="E95" s="1" t="s">
        <v>65</v>
      </c>
      <c r="F95" s="2">
        <v>22</v>
      </c>
      <c r="G95" s="2" t="s">
        <v>3</v>
      </c>
      <c r="H95" s="17">
        <v>2828</v>
      </c>
      <c r="I95" s="17">
        <f t="shared" si="4"/>
        <v>62216</v>
      </c>
    </row>
    <row r="96" spans="5:9" ht="15.75" thickBot="1" x14ac:dyDescent="0.3">
      <c r="E96" s="1" t="s">
        <v>63</v>
      </c>
      <c r="F96" s="2">
        <v>170</v>
      </c>
      <c r="G96" s="2" t="s">
        <v>4</v>
      </c>
      <c r="H96" s="17">
        <v>15</v>
      </c>
      <c r="I96" s="17">
        <f t="shared" si="4"/>
        <v>2550</v>
      </c>
    </row>
    <row r="97" spans="5:9" ht="15.75" thickBot="1" x14ac:dyDescent="0.3">
      <c r="E97" s="1" t="s">
        <v>66</v>
      </c>
      <c r="F97" s="2">
        <v>2</v>
      </c>
      <c r="G97" s="2" t="s">
        <v>2</v>
      </c>
      <c r="H97" s="17">
        <v>16072</v>
      </c>
      <c r="I97" s="17">
        <f t="shared" si="4"/>
        <v>32144</v>
      </c>
    </row>
    <row r="98" spans="5:9" ht="15.75" thickBot="1" x14ac:dyDescent="0.3">
      <c r="E98" s="1" t="s">
        <v>64</v>
      </c>
      <c r="F98" s="2">
        <v>1</v>
      </c>
      <c r="G98" s="2" t="s">
        <v>2</v>
      </c>
      <c r="H98" s="17">
        <v>5000</v>
      </c>
      <c r="I98" s="17">
        <f t="shared" si="4"/>
        <v>5000</v>
      </c>
    </row>
    <row r="99" spans="5:9" ht="15.75" thickBot="1" x14ac:dyDescent="0.3">
      <c r="E99" s="1"/>
      <c r="F99" s="2"/>
      <c r="G99" s="2"/>
      <c r="H99" s="17"/>
      <c r="I99" s="17"/>
    </row>
    <row r="100" spans="5:9" ht="16.5" thickBot="1" x14ac:dyDescent="0.3">
      <c r="E100" s="14" t="s">
        <v>87</v>
      </c>
      <c r="F100" s="15"/>
      <c r="G100" s="15"/>
      <c r="H100" s="12"/>
      <c r="I100" s="13">
        <f>SUM(I101:I111)</f>
        <v>457365</v>
      </c>
    </row>
    <row r="101" spans="5:9" ht="15.75" thickBot="1" x14ac:dyDescent="0.3">
      <c r="E101" s="1" t="s">
        <v>76</v>
      </c>
      <c r="F101" s="2">
        <v>1</v>
      </c>
      <c r="G101" s="2" t="s">
        <v>2</v>
      </c>
      <c r="H101" s="17">
        <v>369628</v>
      </c>
      <c r="I101" s="17">
        <f t="shared" ref="I101:I111" si="5">F101*H101</f>
        <v>369628</v>
      </c>
    </row>
    <row r="102" spans="5:9" ht="15.75" thickBot="1" x14ac:dyDescent="0.3">
      <c r="E102" s="1"/>
      <c r="F102" s="2"/>
      <c r="G102" s="2"/>
      <c r="H102" s="17"/>
      <c r="I102" s="17"/>
    </row>
    <row r="103" spans="5:9" ht="15.75" thickBot="1" x14ac:dyDescent="0.3">
      <c r="E103" s="1" t="s">
        <v>62</v>
      </c>
      <c r="F103" s="2"/>
      <c r="G103" s="2"/>
      <c r="H103" s="17"/>
      <c r="I103" s="17"/>
    </row>
    <row r="104" spans="5:9" ht="15.75" thickBot="1" x14ac:dyDescent="0.3">
      <c r="E104" s="1" t="s">
        <v>60</v>
      </c>
      <c r="F104" s="2">
        <v>65</v>
      </c>
      <c r="G104" s="2" t="s">
        <v>4</v>
      </c>
      <c r="H104" s="17">
        <v>151</v>
      </c>
      <c r="I104" s="17">
        <f t="shared" si="5"/>
        <v>9815</v>
      </c>
    </row>
    <row r="105" spans="5:9" ht="15.75" thickBot="1" x14ac:dyDescent="0.3">
      <c r="E105" s="1" t="s">
        <v>77</v>
      </c>
      <c r="F105" s="2">
        <v>65</v>
      </c>
      <c r="G105" s="2" t="s">
        <v>4</v>
      </c>
      <c r="H105" s="17">
        <v>521</v>
      </c>
      <c r="I105" s="17">
        <f t="shared" si="5"/>
        <v>33865</v>
      </c>
    </row>
    <row r="106" spans="5:9" ht="15.75" thickBot="1" x14ac:dyDescent="0.3">
      <c r="E106" s="1"/>
      <c r="F106" s="2"/>
      <c r="G106" s="2"/>
      <c r="H106" s="17"/>
      <c r="I106" s="17"/>
    </row>
    <row r="107" spans="5:9" ht="15.75" thickBot="1" x14ac:dyDescent="0.3">
      <c r="E107" s="1" t="s">
        <v>78</v>
      </c>
      <c r="F107" s="2">
        <v>65</v>
      </c>
      <c r="G107" s="2" t="s">
        <v>4</v>
      </c>
      <c r="H107" s="17">
        <v>15</v>
      </c>
      <c r="I107" s="17">
        <f t="shared" si="5"/>
        <v>975</v>
      </c>
    </row>
    <row r="108" spans="5:9" ht="15.75" thickBot="1" x14ac:dyDescent="0.3">
      <c r="E108" s="1" t="s">
        <v>79</v>
      </c>
      <c r="F108" s="2">
        <v>1</v>
      </c>
      <c r="G108" s="2" t="s">
        <v>3</v>
      </c>
      <c r="H108" s="17">
        <v>25704</v>
      </c>
      <c r="I108" s="17">
        <f t="shared" si="5"/>
        <v>25704</v>
      </c>
    </row>
    <row r="109" spans="5:9" ht="15.75" thickBot="1" x14ac:dyDescent="0.3">
      <c r="E109" s="1" t="s">
        <v>80</v>
      </c>
      <c r="F109" s="2">
        <v>1</v>
      </c>
      <c r="G109" s="2" t="s">
        <v>3</v>
      </c>
      <c r="H109" s="17">
        <v>3528</v>
      </c>
      <c r="I109" s="17">
        <f t="shared" si="5"/>
        <v>3528</v>
      </c>
    </row>
    <row r="110" spans="5:9" ht="15.75" thickBot="1" x14ac:dyDescent="0.3">
      <c r="E110" s="1" t="s">
        <v>81</v>
      </c>
      <c r="F110" s="2">
        <v>1</v>
      </c>
      <c r="G110" s="2" t="s">
        <v>3</v>
      </c>
      <c r="H110" s="17">
        <v>8850</v>
      </c>
      <c r="I110" s="17">
        <f t="shared" si="5"/>
        <v>8850</v>
      </c>
    </row>
    <row r="111" spans="5:9" ht="15.75" thickBot="1" x14ac:dyDescent="0.3">
      <c r="E111" s="1" t="s">
        <v>64</v>
      </c>
      <c r="F111" s="2">
        <v>1</v>
      </c>
      <c r="G111" s="2" t="s">
        <v>2</v>
      </c>
      <c r="H111" s="17">
        <v>5000</v>
      </c>
      <c r="I111" s="17">
        <f t="shared" si="5"/>
        <v>5000</v>
      </c>
    </row>
    <row r="112" spans="5:9" ht="15.75" thickBot="1" x14ac:dyDescent="0.3">
      <c r="E112" s="1"/>
      <c r="F112" s="2"/>
      <c r="G112" s="2"/>
      <c r="H112" s="17"/>
      <c r="I112" s="17"/>
    </row>
    <row r="113" spans="5:9" ht="16.5" thickBot="1" x14ac:dyDescent="0.3">
      <c r="E113" s="14" t="s">
        <v>94</v>
      </c>
      <c r="F113" s="15"/>
      <c r="G113" s="15"/>
      <c r="H113" s="12"/>
      <c r="I113" s="13">
        <f>SUM(I114:I125)</f>
        <v>2528304</v>
      </c>
    </row>
    <row r="114" spans="5:9" ht="15.75" thickBot="1" x14ac:dyDescent="0.3">
      <c r="E114" s="1" t="s">
        <v>74</v>
      </c>
      <c r="F114" s="2">
        <v>1</v>
      </c>
      <c r="G114" s="2" t="s">
        <v>2</v>
      </c>
      <c r="H114" s="17">
        <v>1644300</v>
      </c>
      <c r="I114" s="17">
        <f t="shared" ref="I114:I125" si="6">F114*H114</f>
        <v>1644300</v>
      </c>
    </row>
    <row r="115" spans="5:9" ht="15.75" thickBot="1" x14ac:dyDescent="0.3">
      <c r="E115" s="1" t="s">
        <v>73</v>
      </c>
      <c r="F115" s="2">
        <v>15</v>
      </c>
      <c r="G115" s="2" t="s">
        <v>3</v>
      </c>
      <c r="H115" s="17">
        <v>45724</v>
      </c>
      <c r="I115" s="17">
        <f t="shared" si="6"/>
        <v>685860</v>
      </c>
    </row>
    <row r="116" spans="5:9" ht="15.75" thickBot="1" x14ac:dyDescent="0.3">
      <c r="E116" s="1" t="s">
        <v>166</v>
      </c>
      <c r="F116" s="2">
        <v>15</v>
      </c>
      <c r="G116" s="2" t="s">
        <v>3</v>
      </c>
      <c r="H116" s="17">
        <v>5740</v>
      </c>
      <c r="I116" s="17">
        <f t="shared" si="6"/>
        <v>86100</v>
      </c>
    </row>
    <row r="117" spans="5:9" ht="15.75" thickBot="1" x14ac:dyDescent="0.3">
      <c r="E117" s="1"/>
      <c r="F117" s="2"/>
      <c r="G117" s="2"/>
      <c r="H117" s="17"/>
      <c r="I117" s="17"/>
    </row>
    <row r="118" spans="5:9" ht="15.75" thickBot="1" x14ac:dyDescent="0.3">
      <c r="E118" s="1" t="s">
        <v>62</v>
      </c>
      <c r="F118" s="2"/>
      <c r="G118" s="2"/>
      <c r="H118" s="17"/>
      <c r="I118" s="17"/>
    </row>
    <row r="119" spans="5:9" ht="15.75" thickBot="1" x14ac:dyDescent="0.3">
      <c r="E119" s="1" t="s">
        <v>59</v>
      </c>
      <c r="F119" s="2">
        <v>140</v>
      </c>
      <c r="G119" s="2" t="s">
        <v>4</v>
      </c>
      <c r="H119" s="17">
        <v>116</v>
      </c>
      <c r="I119" s="17">
        <f t="shared" si="6"/>
        <v>16240</v>
      </c>
    </row>
    <row r="120" spans="5:9" ht="15.75" thickBot="1" x14ac:dyDescent="0.3">
      <c r="E120" s="1" t="s">
        <v>61</v>
      </c>
      <c r="F120" s="2">
        <v>140</v>
      </c>
      <c r="G120" s="2" t="s">
        <v>4</v>
      </c>
      <c r="H120" s="17">
        <v>236</v>
      </c>
      <c r="I120" s="17">
        <f t="shared" si="6"/>
        <v>33040</v>
      </c>
    </row>
    <row r="121" spans="5:9" ht="15.75" thickBot="1" x14ac:dyDescent="0.3">
      <c r="E121" s="1"/>
      <c r="F121" s="2"/>
      <c r="G121" s="2"/>
      <c r="H121" s="17"/>
      <c r="I121" s="17"/>
    </row>
    <row r="122" spans="5:9" ht="15.75" thickBot="1" x14ac:dyDescent="0.3">
      <c r="E122" s="1" t="s">
        <v>65</v>
      </c>
      <c r="F122" s="2">
        <v>14</v>
      </c>
      <c r="G122" s="2" t="s">
        <v>3</v>
      </c>
      <c r="H122" s="17">
        <v>2828</v>
      </c>
      <c r="I122" s="17">
        <f t="shared" si="6"/>
        <v>39592</v>
      </c>
    </row>
    <row r="123" spans="5:9" ht="15.75" thickBot="1" x14ac:dyDescent="0.3">
      <c r="E123" s="1" t="s">
        <v>63</v>
      </c>
      <c r="F123" s="2">
        <v>140</v>
      </c>
      <c r="G123" s="2" t="s">
        <v>4</v>
      </c>
      <c r="H123" s="17">
        <v>15</v>
      </c>
      <c r="I123" s="17">
        <f t="shared" si="6"/>
        <v>2100</v>
      </c>
    </row>
    <row r="124" spans="5:9" ht="15.75" thickBot="1" x14ac:dyDescent="0.3">
      <c r="E124" s="1" t="s">
        <v>66</v>
      </c>
      <c r="F124" s="2">
        <v>1</v>
      </c>
      <c r="G124" s="2" t="s">
        <v>2</v>
      </c>
      <c r="H124" s="17">
        <v>16072</v>
      </c>
      <c r="I124" s="17">
        <f t="shared" si="6"/>
        <v>16072</v>
      </c>
    </row>
    <row r="125" spans="5:9" ht="15.75" thickBot="1" x14ac:dyDescent="0.3">
      <c r="E125" s="1" t="s">
        <v>64</v>
      </c>
      <c r="F125" s="2">
        <v>1</v>
      </c>
      <c r="G125" s="2" t="s">
        <v>2</v>
      </c>
      <c r="H125" s="17">
        <v>5000</v>
      </c>
      <c r="I125" s="17">
        <f t="shared" si="6"/>
        <v>5000</v>
      </c>
    </row>
    <row r="126" spans="5:9" ht="15.75" thickBot="1" x14ac:dyDescent="0.3">
      <c r="E126" s="1"/>
      <c r="F126" s="2"/>
      <c r="G126" s="2"/>
      <c r="H126" s="17"/>
      <c r="I126" s="17"/>
    </row>
    <row r="127" spans="5:9" ht="16.5" thickBot="1" x14ac:dyDescent="0.3">
      <c r="E127" s="14" t="s">
        <v>95</v>
      </c>
      <c r="F127" s="15"/>
      <c r="G127" s="15"/>
      <c r="H127" s="12"/>
      <c r="I127" s="13">
        <f>SUM(I128:I139)</f>
        <v>567456</v>
      </c>
    </row>
    <row r="128" spans="5:9" ht="15.75" thickBot="1" x14ac:dyDescent="0.3">
      <c r="E128" s="1" t="s">
        <v>96</v>
      </c>
      <c r="F128" s="2">
        <v>1</v>
      </c>
      <c r="G128" s="2" t="s">
        <v>2</v>
      </c>
      <c r="H128" s="17">
        <v>260064</v>
      </c>
      <c r="I128" s="17">
        <f t="shared" ref="I128:I139" si="7">F128*H128</f>
        <v>260064</v>
      </c>
    </row>
    <row r="129" spans="5:9" ht="15.75" thickBot="1" x14ac:dyDescent="0.3">
      <c r="E129" s="1" t="s">
        <v>85</v>
      </c>
      <c r="F129" s="2">
        <v>4</v>
      </c>
      <c r="G129" s="2" t="s">
        <v>3</v>
      </c>
      <c r="H129" s="17">
        <v>35616</v>
      </c>
      <c r="I129" s="17">
        <f t="shared" si="7"/>
        <v>142464</v>
      </c>
    </row>
    <row r="130" spans="5:9" ht="15.75" thickBot="1" x14ac:dyDescent="0.3">
      <c r="E130" s="1" t="s">
        <v>166</v>
      </c>
      <c r="F130" s="2">
        <v>23</v>
      </c>
      <c r="G130" s="2" t="s">
        <v>3</v>
      </c>
      <c r="H130" s="17">
        <v>4984</v>
      </c>
      <c r="I130" s="17">
        <f t="shared" si="7"/>
        <v>114632</v>
      </c>
    </row>
    <row r="131" spans="5:9" ht="15.75" thickBot="1" x14ac:dyDescent="0.3">
      <c r="E131" s="1"/>
      <c r="F131" s="2"/>
      <c r="G131" s="2"/>
      <c r="H131" s="17"/>
      <c r="I131" s="17"/>
    </row>
    <row r="132" spans="5:9" ht="15.75" thickBot="1" x14ac:dyDescent="0.3">
      <c r="E132" s="1" t="s">
        <v>62</v>
      </c>
      <c r="F132" s="2"/>
      <c r="G132" s="2"/>
      <c r="H132" s="17"/>
      <c r="I132" s="17"/>
    </row>
    <row r="133" spans="5:9" ht="15.75" thickBot="1" x14ac:dyDescent="0.3">
      <c r="E133" s="1" t="s">
        <v>58</v>
      </c>
      <c r="F133" s="2">
        <v>85</v>
      </c>
      <c r="G133" s="2" t="s">
        <v>4</v>
      </c>
      <c r="H133" s="17">
        <v>78</v>
      </c>
      <c r="I133" s="17">
        <f t="shared" si="7"/>
        <v>6630</v>
      </c>
    </row>
    <row r="134" spans="5:9" ht="15.75" thickBot="1" x14ac:dyDescent="0.3">
      <c r="E134" s="1" t="s">
        <v>60</v>
      </c>
      <c r="F134" s="2">
        <v>85</v>
      </c>
      <c r="G134" s="2" t="s">
        <v>4</v>
      </c>
      <c r="H134" s="17">
        <v>151</v>
      </c>
      <c r="I134" s="17">
        <f t="shared" si="7"/>
        <v>12835</v>
      </c>
    </row>
    <row r="135" spans="5:9" ht="15.75" thickBot="1" x14ac:dyDescent="0.3">
      <c r="E135" s="1"/>
      <c r="F135" s="2"/>
      <c r="G135" s="2"/>
      <c r="H135" s="17"/>
      <c r="I135" s="17"/>
    </row>
    <row r="136" spans="5:9" ht="15.75" thickBot="1" x14ac:dyDescent="0.3">
      <c r="E136" s="1" t="s">
        <v>65</v>
      </c>
      <c r="F136" s="2">
        <v>3</v>
      </c>
      <c r="G136" s="2" t="s">
        <v>3</v>
      </c>
      <c r="H136" s="17">
        <v>2828</v>
      </c>
      <c r="I136" s="17">
        <f t="shared" si="7"/>
        <v>8484</v>
      </c>
    </row>
    <row r="137" spans="5:9" ht="15.75" thickBot="1" x14ac:dyDescent="0.3">
      <c r="E137" s="1" t="s">
        <v>63</v>
      </c>
      <c r="F137" s="2">
        <v>85</v>
      </c>
      <c r="G137" s="2" t="s">
        <v>4</v>
      </c>
      <c r="H137" s="17">
        <v>15</v>
      </c>
      <c r="I137" s="17">
        <f t="shared" si="7"/>
        <v>1275</v>
      </c>
    </row>
    <row r="138" spans="5:9" ht="15.75" thickBot="1" x14ac:dyDescent="0.3">
      <c r="E138" s="1" t="s">
        <v>66</v>
      </c>
      <c r="F138" s="2">
        <v>1</v>
      </c>
      <c r="G138" s="2" t="s">
        <v>2</v>
      </c>
      <c r="H138" s="17">
        <v>16072</v>
      </c>
      <c r="I138" s="17">
        <f t="shared" si="7"/>
        <v>16072</v>
      </c>
    </row>
    <row r="139" spans="5:9" ht="15.75" thickBot="1" x14ac:dyDescent="0.3">
      <c r="E139" s="1" t="s">
        <v>64</v>
      </c>
      <c r="F139" s="2">
        <v>1</v>
      </c>
      <c r="G139" s="2" t="s">
        <v>2</v>
      </c>
      <c r="H139" s="17">
        <v>5000</v>
      </c>
      <c r="I139" s="17">
        <f t="shared" si="7"/>
        <v>5000</v>
      </c>
    </row>
    <row r="140" spans="5:9" ht="15.75" thickBot="1" x14ac:dyDescent="0.3">
      <c r="E140" s="1"/>
      <c r="F140" s="2"/>
      <c r="G140" s="2"/>
      <c r="H140" s="17"/>
      <c r="I140" s="17"/>
    </row>
    <row r="141" spans="5:9" ht="16.5" thickBot="1" x14ac:dyDescent="0.3">
      <c r="E141" s="14" t="s">
        <v>97</v>
      </c>
      <c r="F141" s="15"/>
      <c r="G141" s="15"/>
      <c r="H141" s="12"/>
      <c r="I141" s="13">
        <f>SUM(I142:I152)</f>
        <v>676378</v>
      </c>
    </row>
    <row r="142" spans="5:9" ht="15.75" thickBot="1" x14ac:dyDescent="0.3">
      <c r="E142" s="1" t="s">
        <v>98</v>
      </c>
      <c r="F142" s="2">
        <v>1</v>
      </c>
      <c r="G142" s="2" t="s">
        <v>2</v>
      </c>
      <c r="H142" s="17">
        <v>571536</v>
      </c>
      <c r="I142" s="17">
        <f t="shared" ref="I142:I152" si="8">F142*H142</f>
        <v>571536</v>
      </c>
    </row>
    <row r="143" spans="5:9" ht="15.75" thickBot="1" x14ac:dyDescent="0.3">
      <c r="E143" s="1"/>
      <c r="F143" s="2"/>
      <c r="G143" s="2"/>
      <c r="H143" s="17"/>
      <c r="I143" s="17"/>
    </row>
    <row r="144" spans="5:9" ht="15.75" thickBot="1" x14ac:dyDescent="0.3">
      <c r="E144" s="1" t="s">
        <v>62</v>
      </c>
      <c r="F144" s="2"/>
      <c r="G144" s="2"/>
      <c r="H144" s="17"/>
      <c r="I144" s="17"/>
    </row>
    <row r="145" spans="5:9" ht="15.75" thickBot="1" x14ac:dyDescent="0.3">
      <c r="E145" s="1" t="s">
        <v>61</v>
      </c>
      <c r="F145" s="2">
        <v>80</v>
      </c>
      <c r="G145" s="2" t="s">
        <v>4</v>
      </c>
      <c r="H145" s="17">
        <v>236</v>
      </c>
      <c r="I145" s="17">
        <f t="shared" si="8"/>
        <v>18880</v>
      </c>
    </row>
    <row r="146" spans="5:9" ht="15.75" thickBot="1" x14ac:dyDescent="0.3">
      <c r="E146" s="1" t="s">
        <v>77</v>
      </c>
      <c r="F146" s="2">
        <v>80</v>
      </c>
      <c r="G146" s="2" t="s">
        <v>4</v>
      </c>
      <c r="H146" s="17">
        <v>521</v>
      </c>
      <c r="I146" s="17">
        <f t="shared" si="8"/>
        <v>41680</v>
      </c>
    </row>
    <row r="147" spans="5:9" ht="15.75" thickBot="1" x14ac:dyDescent="0.3">
      <c r="E147" s="1"/>
      <c r="F147" s="2"/>
      <c r="G147" s="2"/>
      <c r="H147" s="17"/>
      <c r="I147" s="17"/>
    </row>
    <row r="148" spans="5:9" ht="15.75" thickBot="1" x14ac:dyDescent="0.3">
      <c r="E148" s="1" t="s">
        <v>78</v>
      </c>
      <c r="F148" s="2">
        <v>80</v>
      </c>
      <c r="G148" s="2" t="s">
        <v>4</v>
      </c>
      <c r="H148" s="17">
        <v>15</v>
      </c>
      <c r="I148" s="17">
        <f t="shared" si="8"/>
        <v>1200</v>
      </c>
    </row>
    <row r="149" spans="5:9" ht="15.75" thickBot="1" x14ac:dyDescent="0.3">
      <c r="E149" s="1" t="s">
        <v>79</v>
      </c>
      <c r="F149" s="2">
        <v>1</v>
      </c>
      <c r="G149" s="2" t="s">
        <v>3</v>
      </c>
      <c r="H149" s="17">
        <v>25704</v>
      </c>
      <c r="I149" s="17">
        <f t="shared" si="8"/>
        <v>25704</v>
      </c>
    </row>
    <row r="150" spans="5:9" ht="15.75" thickBot="1" x14ac:dyDescent="0.3">
      <c r="E150" s="1" t="s">
        <v>80</v>
      </c>
      <c r="F150" s="2">
        <v>1</v>
      </c>
      <c r="G150" s="2" t="s">
        <v>3</v>
      </c>
      <c r="H150" s="17">
        <v>3528</v>
      </c>
      <c r="I150" s="17">
        <f t="shared" si="8"/>
        <v>3528</v>
      </c>
    </row>
    <row r="151" spans="5:9" ht="15.75" thickBot="1" x14ac:dyDescent="0.3">
      <c r="E151" s="1" t="s">
        <v>81</v>
      </c>
      <c r="F151" s="2">
        <v>1</v>
      </c>
      <c r="G151" s="2" t="s">
        <v>3</v>
      </c>
      <c r="H151" s="17">
        <v>8850</v>
      </c>
      <c r="I151" s="17">
        <f t="shared" si="8"/>
        <v>8850</v>
      </c>
    </row>
    <row r="152" spans="5:9" ht="15.75" thickBot="1" x14ac:dyDescent="0.3">
      <c r="E152" s="1" t="s">
        <v>64</v>
      </c>
      <c r="F152" s="2">
        <v>1</v>
      </c>
      <c r="G152" s="2" t="s">
        <v>2</v>
      </c>
      <c r="H152" s="17">
        <v>5000</v>
      </c>
      <c r="I152" s="17">
        <f t="shared" si="8"/>
        <v>5000</v>
      </c>
    </row>
    <row r="153" spans="5:9" ht="15.75" thickBot="1" x14ac:dyDescent="0.3">
      <c r="E153" s="1"/>
      <c r="F153" s="2"/>
      <c r="G153" s="2"/>
      <c r="H153" s="17"/>
      <c r="I153" s="17"/>
    </row>
    <row r="154" spans="5:9" ht="16.5" thickBot="1" x14ac:dyDescent="0.3">
      <c r="E154" s="14" t="s">
        <v>99</v>
      </c>
      <c r="F154" s="15"/>
      <c r="G154" s="15"/>
      <c r="H154" s="12"/>
      <c r="I154" s="13">
        <f>SUM(I155:I165)</f>
        <v>342756</v>
      </c>
    </row>
    <row r="155" spans="5:9" ht="15.75" thickBot="1" x14ac:dyDescent="0.3">
      <c r="E155" s="1" t="s">
        <v>96</v>
      </c>
      <c r="F155" s="2">
        <v>1</v>
      </c>
      <c r="G155" s="2" t="s">
        <v>2</v>
      </c>
      <c r="H155" s="17">
        <v>260064</v>
      </c>
      <c r="I155" s="17">
        <f t="shared" ref="I155:I165" si="9">F155*H155</f>
        <v>260064</v>
      </c>
    </row>
    <row r="156" spans="5:9" ht="15.75" thickBot="1" x14ac:dyDescent="0.3">
      <c r="E156" s="1"/>
      <c r="F156" s="2"/>
      <c r="G156" s="2"/>
      <c r="H156" s="17"/>
      <c r="I156" s="17"/>
    </row>
    <row r="157" spans="5:9" ht="15.75" thickBot="1" x14ac:dyDescent="0.3">
      <c r="E157" s="1" t="s">
        <v>62</v>
      </c>
      <c r="F157" s="2"/>
      <c r="G157" s="2"/>
      <c r="H157" s="17"/>
      <c r="I157" s="17"/>
    </row>
    <row r="158" spans="5:9" ht="15.75" thickBot="1" x14ac:dyDescent="0.3">
      <c r="E158" s="1" t="s">
        <v>59</v>
      </c>
      <c r="F158" s="2">
        <v>85</v>
      </c>
      <c r="G158" s="2" t="s">
        <v>4</v>
      </c>
      <c r="H158" s="17">
        <v>116</v>
      </c>
      <c r="I158" s="17">
        <f t="shared" si="9"/>
        <v>9860</v>
      </c>
    </row>
    <row r="159" spans="5:9" ht="15.75" thickBot="1" x14ac:dyDescent="0.3">
      <c r="E159" s="1" t="s">
        <v>100</v>
      </c>
      <c r="F159" s="2">
        <v>85</v>
      </c>
      <c r="G159" s="2" t="s">
        <v>4</v>
      </c>
      <c r="H159" s="17">
        <v>335</v>
      </c>
      <c r="I159" s="17">
        <f t="shared" si="9"/>
        <v>28475</v>
      </c>
    </row>
    <row r="160" spans="5:9" ht="15.75" thickBot="1" x14ac:dyDescent="0.3">
      <c r="E160" s="1"/>
      <c r="F160" s="2"/>
      <c r="G160" s="2"/>
      <c r="H160" s="17"/>
      <c r="I160" s="17"/>
    </row>
    <row r="161" spans="5:9" ht="15.75" thickBot="1" x14ac:dyDescent="0.3">
      <c r="E161" s="1" t="s">
        <v>78</v>
      </c>
      <c r="F161" s="2">
        <v>85</v>
      </c>
      <c r="G161" s="2" t="s">
        <v>4</v>
      </c>
      <c r="H161" s="17">
        <v>15</v>
      </c>
      <c r="I161" s="17">
        <f t="shared" si="9"/>
        <v>1275</v>
      </c>
    </row>
    <row r="162" spans="5:9" ht="15.75" thickBot="1" x14ac:dyDescent="0.3">
      <c r="E162" s="1" t="s">
        <v>79</v>
      </c>
      <c r="F162" s="2">
        <v>1</v>
      </c>
      <c r="G162" s="2" t="s">
        <v>3</v>
      </c>
      <c r="H162" s="17">
        <v>25704</v>
      </c>
      <c r="I162" s="17">
        <f t="shared" si="9"/>
        <v>25704</v>
      </c>
    </row>
    <row r="163" spans="5:9" ht="15.75" thickBot="1" x14ac:dyDescent="0.3">
      <c r="E163" s="1" t="s">
        <v>80</v>
      </c>
      <c r="F163" s="2">
        <v>1</v>
      </c>
      <c r="G163" s="2" t="s">
        <v>3</v>
      </c>
      <c r="H163" s="17">
        <v>3528</v>
      </c>
      <c r="I163" s="17">
        <f t="shared" si="9"/>
        <v>3528</v>
      </c>
    </row>
    <row r="164" spans="5:9" ht="15.75" thickBot="1" x14ac:dyDescent="0.3">
      <c r="E164" s="1" t="s">
        <v>81</v>
      </c>
      <c r="F164" s="2">
        <v>1</v>
      </c>
      <c r="G164" s="2" t="s">
        <v>3</v>
      </c>
      <c r="H164" s="17">
        <v>8850</v>
      </c>
      <c r="I164" s="17">
        <f t="shared" si="9"/>
        <v>8850</v>
      </c>
    </row>
    <row r="165" spans="5:9" ht="15.75" thickBot="1" x14ac:dyDescent="0.3">
      <c r="E165" s="1" t="s">
        <v>64</v>
      </c>
      <c r="F165" s="2">
        <v>1</v>
      </c>
      <c r="G165" s="2" t="s">
        <v>2</v>
      </c>
      <c r="H165" s="17">
        <v>5000</v>
      </c>
      <c r="I165" s="17">
        <f t="shared" si="9"/>
        <v>5000</v>
      </c>
    </row>
    <row r="166" spans="5:9" ht="15.75" thickBot="1" x14ac:dyDescent="0.3">
      <c r="E166" s="1"/>
      <c r="F166" s="2"/>
      <c r="G166" s="2"/>
      <c r="H166" s="17"/>
      <c r="I166" s="17"/>
    </row>
    <row r="167" spans="5:9" ht="16.5" thickBot="1" x14ac:dyDescent="0.3">
      <c r="E167" s="14" t="s">
        <v>5</v>
      </c>
      <c r="F167" s="15"/>
      <c r="G167" s="15"/>
      <c r="H167" s="12"/>
      <c r="I167" s="13">
        <f>SUM(I168:I176)</f>
        <v>3365092.5</v>
      </c>
    </row>
    <row r="168" spans="5:9" ht="15.75" thickBot="1" x14ac:dyDescent="0.3">
      <c r="E168" s="19" t="s">
        <v>167</v>
      </c>
      <c r="F168" s="20">
        <v>1</v>
      </c>
      <c r="G168" s="20" t="s">
        <v>2</v>
      </c>
      <c r="H168" s="21">
        <f>0.25*(I154+I141+I127+I113+I100+I86+I73+I59+I45+I9)</f>
        <v>3075092.5</v>
      </c>
      <c r="I168" s="17">
        <f>F168*H168</f>
        <v>3075092.5</v>
      </c>
    </row>
    <row r="169" spans="5:9" ht="15.75" thickBot="1" x14ac:dyDescent="0.3">
      <c r="E169" s="1" t="s">
        <v>31</v>
      </c>
      <c r="F169" s="2">
        <v>1</v>
      </c>
      <c r="G169" s="2" t="s">
        <v>2</v>
      </c>
      <c r="H169" s="21">
        <v>0</v>
      </c>
      <c r="I169" s="17">
        <f t="shared" ref="I169:I176" si="10">F169*H169</f>
        <v>0</v>
      </c>
    </row>
    <row r="170" spans="5:9" ht="15.75" thickBot="1" x14ac:dyDescent="0.3">
      <c r="E170" s="1" t="s">
        <v>22</v>
      </c>
      <c r="F170" s="2">
        <v>80</v>
      </c>
      <c r="G170" s="2" t="s">
        <v>23</v>
      </c>
      <c r="H170" s="21">
        <v>450</v>
      </c>
      <c r="I170" s="17">
        <f t="shared" si="10"/>
        <v>36000</v>
      </c>
    </row>
    <row r="171" spans="5:9" ht="15.75" thickBot="1" x14ac:dyDescent="0.3">
      <c r="E171" s="1" t="s">
        <v>24</v>
      </c>
      <c r="F171" s="2">
        <v>90</v>
      </c>
      <c r="G171" s="2" t="s">
        <v>23</v>
      </c>
      <c r="H171" s="21">
        <v>450</v>
      </c>
      <c r="I171" s="17">
        <f t="shared" si="10"/>
        <v>40500</v>
      </c>
    </row>
    <row r="172" spans="5:9" ht="15.75" thickBot="1" x14ac:dyDescent="0.3">
      <c r="E172" s="1" t="s">
        <v>25</v>
      </c>
      <c r="F172" s="2">
        <v>30</v>
      </c>
      <c r="G172" s="2" t="s">
        <v>23</v>
      </c>
      <c r="H172" s="21">
        <v>450</v>
      </c>
      <c r="I172" s="17">
        <f t="shared" si="10"/>
        <v>13500</v>
      </c>
    </row>
    <row r="173" spans="5:9" ht="15.75" thickBot="1" x14ac:dyDescent="0.3">
      <c r="E173" s="1" t="s">
        <v>26</v>
      </c>
      <c r="F173" s="26">
        <v>1</v>
      </c>
      <c r="G173" s="26" t="s">
        <v>2</v>
      </c>
      <c r="H173" s="21">
        <v>60000</v>
      </c>
      <c r="I173" s="17">
        <f t="shared" si="10"/>
        <v>60000</v>
      </c>
    </row>
    <row r="174" spans="5:9" ht="15.75" thickBot="1" x14ac:dyDescent="0.3">
      <c r="E174" s="1" t="s">
        <v>27</v>
      </c>
      <c r="F174" s="2">
        <v>1</v>
      </c>
      <c r="G174" s="2" t="s">
        <v>2</v>
      </c>
      <c r="H174" s="21">
        <v>100000</v>
      </c>
      <c r="I174" s="17">
        <f t="shared" si="10"/>
        <v>100000</v>
      </c>
    </row>
    <row r="175" spans="5:9" ht="15.75" thickBot="1" x14ac:dyDescent="0.3">
      <c r="E175" s="1" t="s">
        <v>28</v>
      </c>
      <c r="F175" s="2">
        <v>1</v>
      </c>
      <c r="G175" s="2" t="s">
        <v>2</v>
      </c>
      <c r="H175" s="21">
        <v>25000</v>
      </c>
      <c r="I175" s="17">
        <f t="shared" si="10"/>
        <v>25000</v>
      </c>
    </row>
    <row r="176" spans="5:9" ht="15.75" thickBot="1" x14ac:dyDescent="0.3">
      <c r="E176" s="1" t="s">
        <v>29</v>
      </c>
      <c r="F176" s="2">
        <v>1</v>
      </c>
      <c r="G176" s="2" t="s">
        <v>2</v>
      </c>
      <c r="H176" s="21">
        <v>15000</v>
      </c>
      <c r="I176" s="17">
        <f t="shared" si="10"/>
        <v>15000</v>
      </c>
    </row>
    <row r="177" spans="5:9" ht="15.75" thickBot="1" x14ac:dyDescent="0.3">
      <c r="I177" s="24">
        <f>SUM(I167,I154,I141,I127,I113,I100,I86,I73,I59,I45,I9)</f>
        <v>15665462.5</v>
      </c>
    </row>
    <row r="178" spans="5:9" x14ac:dyDescent="0.25">
      <c r="E178" s="38"/>
      <c r="F178" s="39"/>
      <c r="G178" s="39"/>
      <c r="H178" s="40"/>
      <c r="I178" s="40"/>
    </row>
    <row r="179" spans="5:9" ht="15.75" thickBot="1" x14ac:dyDescent="0.3">
      <c r="E179" s="38"/>
      <c r="F179" s="39"/>
      <c r="G179" s="39"/>
      <c r="H179" s="40"/>
      <c r="I179" s="40"/>
    </row>
    <row r="180" spans="5:9" ht="18.75" thickBot="1" x14ac:dyDescent="0.3">
      <c r="E180" s="33" t="s">
        <v>101</v>
      </c>
      <c r="F180" s="41"/>
      <c r="G180" s="41"/>
      <c r="H180" s="42"/>
      <c r="I180" s="42"/>
    </row>
    <row r="181" spans="5:9" ht="16.5" thickBot="1" x14ac:dyDescent="0.3">
      <c r="E181" s="3"/>
      <c r="F181" s="2"/>
      <c r="G181" s="2"/>
      <c r="H181" s="17"/>
      <c r="I181" s="17"/>
    </row>
    <row r="182" spans="5:9" ht="16.5" thickBot="1" x14ac:dyDescent="0.3">
      <c r="E182" s="14" t="s">
        <v>102</v>
      </c>
      <c r="F182" s="15"/>
      <c r="G182" s="15"/>
      <c r="H182" s="12"/>
      <c r="I182" s="13">
        <f>SUM(I183:I205)</f>
        <v>1120260</v>
      </c>
    </row>
    <row r="183" spans="5:9" ht="26.25" thickBot="1" x14ac:dyDescent="0.3">
      <c r="E183" s="30" t="s">
        <v>103</v>
      </c>
      <c r="F183" s="2">
        <v>1</v>
      </c>
      <c r="G183" s="2" t="s">
        <v>2</v>
      </c>
      <c r="H183" s="17">
        <v>720000</v>
      </c>
      <c r="I183" s="17">
        <f t="shared" ref="I183:I205" si="11">F183*H183</f>
        <v>720000</v>
      </c>
    </row>
    <row r="184" spans="5:9" ht="15.75" thickBot="1" x14ac:dyDescent="0.3">
      <c r="E184" s="1"/>
      <c r="F184" s="2"/>
      <c r="G184" s="2"/>
      <c r="H184" s="17"/>
      <c r="I184" s="17"/>
    </row>
    <row r="185" spans="5:9" ht="15.75" thickBot="1" x14ac:dyDescent="0.3">
      <c r="E185" s="31" t="s">
        <v>104</v>
      </c>
      <c r="F185" s="2"/>
      <c r="G185" s="2"/>
      <c r="H185" s="17"/>
      <c r="I185" s="17"/>
    </row>
    <row r="186" spans="5:9" ht="15.75" thickBot="1" x14ac:dyDescent="0.3">
      <c r="E186" s="1" t="s">
        <v>105</v>
      </c>
      <c r="F186" s="2">
        <v>2</v>
      </c>
      <c r="G186" s="2" t="s">
        <v>2</v>
      </c>
      <c r="H186" s="17">
        <v>350</v>
      </c>
      <c r="I186" s="17">
        <f t="shared" si="11"/>
        <v>700</v>
      </c>
    </row>
    <row r="187" spans="5:9" ht="15.75" thickBot="1" x14ac:dyDescent="0.3">
      <c r="E187" s="1" t="s">
        <v>106</v>
      </c>
      <c r="F187" s="2">
        <v>2</v>
      </c>
      <c r="G187" s="2" t="s">
        <v>2</v>
      </c>
      <c r="H187" s="17">
        <v>1500</v>
      </c>
      <c r="I187" s="17">
        <f t="shared" si="11"/>
        <v>3000</v>
      </c>
    </row>
    <row r="188" spans="5:9" ht="26.25" thickBot="1" x14ac:dyDescent="0.3">
      <c r="E188" s="30" t="s">
        <v>107</v>
      </c>
      <c r="F188" s="2">
        <v>10</v>
      </c>
      <c r="G188" s="2" t="s">
        <v>4</v>
      </c>
      <c r="H188" s="17">
        <v>1000</v>
      </c>
      <c r="I188" s="17">
        <f t="shared" si="11"/>
        <v>10000</v>
      </c>
    </row>
    <row r="189" spans="5:9" ht="15.75" thickBot="1" x14ac:dyDescent="0.3">
      <c r="E189" s="1"/>
      <c r="F189" s="2"/>
      <c r="G189" s="2"/>
      <c r="H189" s="17"/>
      <c r="I189" s="17"/>
    </row>
    <row r="190" spans="5:9" ht="15.75" thickBot="1" x14ac:dyDescent="0.3">
      <c r="E190" s="1" t="s">
        <v>117</v>
      </c>
      <c r="F190" s="2">
        <v>1</v>
      </c>
      <c r="G190" s="2" t="s">
        <v>2</v>
      </c>
      <c r="H190" s="17">
        <v>40000</v>
      </c>
      <c r="I190" s="17">
        <f t="shared" si="11"/>
        <v>40000</v>
      </c>
    </row>
    <row r="191" spans="5:9" ht="15.75" thickBot="1" x14ac:dyDescent="0.3">
      <c r="E191" s="1" t="s">
        <v>108</v>
      </c>
      <c r="F191" s="2">
        <v>4</v>
      </c>
      <c r="G191" s="2" t="s">
        <v>3</v>
      </c>
      <c r="H191" s="17">
        <v>45000</v>
      </c>
      <c r="I191" s="17">
        <f t="shared" si="11"/>
        <v>180000</v>
      </c>
    </row>
    <row r="192" spans="5:9" ht="15.75" thickBot="1" x14ac:dyDescent="0.3">
      <c r="E192" s="1" t="s">
        <v>46</v>
      </c>
      <c r="F192" s="2">
        <v>3</v>
      </c>
      <c r="G192" s="2" t="s">
        <v>2</v>
      </c>
      <c r="H192" s="17">
        <v>7500</v>
      </c>
      <c r="I192" s="17">
        <f t="shared" si="11"/>
        <v>22500</v>
      </c>
    </row>
    <row r="193" spans="5:9" ht="15.75" thickBot="1" x14ac:dyDescent="0.3">
      <c r="E193" s="1" t="s">
        <v>109</v>
      </c>
      <c r="F193" s="2">
        <v>4</v>
      </c>
      <c r="G193" s="2" t="s">
        <v>3</v>
      </c>
      <c r="H193" s="17">
        <v>15500</v>
      </c>
      <c r="I193" s="17">
        <f t="shared" si="11"/>
        <v>62000</v>
      </c>
    </row>
    <row r="194" spans="5:9" ht="15.75" thickBot="1" x14ac:dyDescent="0.3">
      <c r="E194" s="1"/>
      <c r="F194" s="2"/>
      <c r="G194" s="2"/>
      <c r="H194" s="17"/>
      <c r="I194" s="17"/>
    </row>
    <row r="195" spans="5:9" ht="15.75" thickBot="1" x14ac:dyDescent="0.3">
      <c r="E195" s="1" t="s">
        <v>168</v>
      </c>
      <c r="F195" s="2">
        <v>8</v>
      </c>
      <c r="G195" s="2" t="s">
        <v>3</v>
      </c>
      <c r="H195" s="17">
        <v>1450</v>
      </c>
      <c r="I195" s="17">
        <f t="shared" si="11"/>
        <v>11600</v>
      </c>
    </row>
    <row r="196" spans="5:9" ht="15.75" thickBot="1" x14ac:dyDescent="0.3">
      <c r="E196" s="1" t="s">
        <v>16</v>
      </c>
      <c r="F196" s="2">
        <v>12</v>
      </c>
      <c r="G196" s="2" t="s">
        <v>3</v>
      </c>
      <c r="H196" s="17">
        <v>1450</v>
      </c>
      <c r="I196" s="17">
        <f t="shared" si="11"/>
        <v>17400</v>
      </c>
    </row>
    <row r="197" spans="5:9" ht="15.75" thickBot="1" x14ac:dyDescent="0.3">
      <c r="E197" s="1" t="s">
        <v>110</v>
      </c>
      <c r="F197" s="2">
        <v>4</v>
      </c>
      <c r="G197" s="2" t="s">
        <v>3</v>
      </c>
      <c r="H197" s="17">
        <v>800</v>
      </c>
      <c r="I197" s="17">
        <f t="shared" si="11"/>
        <v>3200</v>
      </c>
    </row>
    <row r="198" spans="5:9" ht="15.75" thickBot="1" x14ac:dyDescent="0.3">
      <c r="E198" s="1" t="s">
        <v>111</v>
      </c>
      <c r="F198" s="2">
        <v>4</v>
      </c>
      <c r="G198" s="2" t="s">
        <v>3</v>
      </c>
      <c r="H198" s="17">
        <v>1900</v>
      </c>
      <c r="I198" s="17">
        <f t="shared" si="11"/>
        <v>7600</v>
      </c>
    </row>
    <row r="199" spans="5:9" ht="15.75" thickBot="1" x14ac:dyDescent="0.3">
      <c r="E199" s="1" t="s">
        <v>53</v>
      </c>
      <c r="F199" s="2">
        <v>16</v>
      </c>
      <c r="G199" s="2" t="s">
        <v>3</v>
      </c>
      <c r="H199" s="17">
        <v>110</v>
      </c>
      <c r="I199" s="17">
        <f t="shared" si="11"/>
        <v>1760</v>
      </c>
    </row>
    <row r="200" spans="5:9" ht="15.75" thickBot="1" x14ac:dyDescent="0.3">
      <c r="E200" s="1" t="s">
        <v>52</v>
      </c>
      <c r="F200" s="2">
        <v>18</v>
      </c>
      <c r="G200" s="2" t="s">
        <v>3</v>
      </c>
      <c r="H200" s="17">
        <v>175</v>
      </c>
      <c r="I200" s="17">
        <f t="shared" si="11"/>
        <v>3150</v>
      </c>
    </row>
    <row r="201" spans="5:9" ht="15.75" thickBot="1" x14ac:dyDescent="0.3">
      <c r="E201" s="1" t="s">
        <v>54</v>
      </c>
      <c r="F201" s="2">
        <v>2</v>
      </c>
      <c r="G201" s="2" t="s">
        <v>3</v>
      </c>
      <c r="H201" s="17">
        <v>275</v>
      </c>
      <c r="I201" s="17">
        <f t="shared" si="11"/>
        <v>550</v>
      </c>
    </row>
    <row r="202" spans="5:9" ht="15.75" thickBot="1" x14ac:dyDescent="0.3">
      <c r="E202" s="1" t="s">
        <v>112</v>
      </c>
      <c r="F202" s="2">
        <v>8</v>
      </c>
      <c r="G202" s="2" t="s">
        <v>2</v>
      </c>
      <c r="H202" s="17">
        <v>1000</v>
      </c>
      <c r="I202" s="17">
        <f t="shared" si="11"/>
        <v>8000</v>
      </c>
    </row>
    <row r="203" spans="5:9" ht="15.75" thickBot="1" x14ac:dyDescent="0.3">
      <c r="E203" s="1"/>
      <c r="F203" s="2"/>
      <c r="G203" s="2"/>
      <c r="H203" s="17"/>
      <c r="I203" s="17"/>
    </row>
    <row r="204" spans="5:9" ht="15.75" thickBot="1" x14ac:dyDescent="0.3">
      <c r="E204" s="28" t="s">
        <v>39</v>
      </c>
      <c r="F204" s="25"/>
      <c r="G204" s="25"/>
      <c r="H204" s="17"/>
      <c r="I204" s="17"/>
    </row>
    <row r="205" spans="5:9" ht="15.75" thickBot="1" x14ac:dyDescent="0.3">
      <c r="E205" s="19" t="s">
        <v>12</v>
      </c>
      <c r="F205" s="22">
        <v>16</v>
      </c>
      <c r="G205" s="22" t="s">
        <v>4</v>
      </c>
      <c r="H205" s="17">
        <v>1800</v>
      </c>
      <c r="I205" s="17">
        <f t="shared" si="11"/>
        <v>28800</v>
      </c>
    </row>
    <row r="206" spans="5:9" ht="15.75" thickBot="1" x14ac:dyDescent="0.3">
      <c r="E206" s="1"/>
      <c r="F206" s="2"/>
      <c r="G206" s="2"/>
      <c r="H206" s="17"/>
      <c r="I206" s="17"/>
    </row>
    <row r="207" spans="5:9" ht="16.5" thickBot="1" x14ac:dyDescent="0.3">
      <c r="E207" s="14" t="s">
        <v>38</v>
      </c>
      <c r="F207" s="15"/>
      <c r="G207" s="15"/>
      <c r="H207" s="12"/>
      <c r="I207" s="13">
        <f>SUM(I208:I212)</f>
        <v>165750</v>
      </c>
    </row>
    <row r="208" spans="5:9" ht="15.75" thickBot="1" x14ac:dyDescent="0.3">
      <c r="E208" s="34" t="s">
        <v>39</v>
      </c>
      <c r="F208" s="2"/>
      <c r="G208" s="2"/>
      <c r="H208" s="17"/>
      <c r="I208" s="17"/>
    </row>
    <row r="209" spans="5:9" ht="15.75" thickBot="1" x14ac:dyDescent="0.3">
      <c r="E209" s="1" t="s">
        <v>10</v>
      </c>
      <c r="F209" s="2">
        <v>125</v>
      </c>
      <c r="G209" s="2" t="s">
        <v>4</v>
      </c>
      <c r="H209" s="17">
        <v>1300</v>
      </c>
      <c r="I209" s="17">
        <f t="shared" ref="I209" si="12">F209*H209</f>
        <v>162500</v>
      </c>
    </row>
    <row r="210" spans="5:9" ht="15.75" thickBot="1" x14ac:dyDescent="0.3">
      <c r="E210" s="1"/>
      <c r="F210" s="2"/>
      <c r="G210" s="2"/>
      <c r="H210" s="17"/>
      <c r="I210" s="17"/>
    </row>
    <row r="211" spans="5:9" ht="15.75" thickBot="1" x14ac:dyDescent="0.3">
      <c r="E211" s="1" t="s">
        <v>16</v>
      </c>
      <c r="F211" s="2">
        <v>2</v>
      </c>
      <c r="G211" s="2" t="s">
        <v>3</v>
      </c>
      <c r="H211" s="17">
        <v>1450</v>
      </c>
      <c r="I211" s="17">
        <f t="shared" ref="I211:I212" si="13">F211*H211</f>
        <v>2900</v>
      </c>
    </row>
    <row r="212" spans="5:9" ht="15.75" thickBot="1" x14ac:dyDescent="0.3">
      <c r="E212" s="1" t="s">
        <v>52</v>
      </c>
      <c r="F212" s="2">
        <v>2</v>
      </c>
      <c r="G212" s="2" t="s">
        <v>3</v>
      </c>
      <c r="H212" s="17">
        <v>175</v>
      </c>
      <c r="I212" s="17">
        <f t="shared" si="13"/>
        <v>350</v>
      </c>
    </row>
    <row r="213" spans="5:9" ht="15.75" thickBot="1" x14ac:dyDescent="0.3">
      <c r="E213" s="1"/>
      <c r="F213" s="2"/>
      <c r="G213" s="2"/>
      <c r="H213" s="17"/>
      <c r="I213" s="17"/>
    </row>
    <row r="214" spans="5:9" ht="16.5" thickBot="1" x14ac:dyDescent="0.3">
      <c r="E214" s="14" t="s">
        <v>135</v>
      </c>
      <c r="F214" s="15"/>
      <c r="G214" s="15"/>
      <c r="H214" s="12"/>
      <c r="I214" s="13">
        <f>SUM(I215:I238)</f>
        <v>859263</v>
      </c>
    </row>
    <row r="215" spans="5:9" ht="15.75" thickBot="1" x14ac:dyDescent="0.3">
      <c r="E215" s="34" t="s">
        <v>39</v>
      </c>
      <c r="F215" s="2"/>
      <c r="G215" s="2"/>
      <c r="H215" s="17"/>
      <c r="I215" s="17"/>
    </row>
    <row r="216" spans="5:9" ht="15.75" thickBot="1" x14ac:dyDescent="0.3">
      <c r="E216" s="1" t="s">
        <v>67</v>
      </c>
      <c r="F216" s="2">
        <v>80</v>
      </c>
      <c r="G216" s="2" t="s">
        <v>4</v>
      </c>
      <c r="H216" s="17">
        <v>300</v>
      </c>
      <c r="I216" s="17">
        <f t="shared" ref="I216:I217" si="14">F216*H216</f>
        <v>24000</v>
      </c>
    </row>
    <row r="217" spans="5:9" ht="15.75" thickBot="1" x14ac:dyDescent="0.3">
      <c r="E217" s="1" t="s">
        <v>7</v>
      </c>
      <c r="F217" s="2">
        <v>60</v>
      </c>
      <c r="G217" s="2" t="s">
        <v>4</v>
      </c>
      <c r="H217" s="17">
        <v>580</v>
      </c>
      <c r="I217" s="17">
        <f t="shared" si="14"/>
        <v>34800</v>
      </c>
    </row>
    <row r="218" spans="5:9" ht="15.75" thickBot="1" x14ac:dyDescent="0.3">
      <c r="E218" s="1"/>
      <c r="F218" s="2"/>
      <c r="G218" s="2"/>
      <c r="H218" s="17"/>
      <c r="I218" s="17"/>
    </row>
    <row r="219" spans="5:9" ht="15.75" thickBot="1" x14ac:dyDescent="0.3">
      <c r="E219" s="29" t="s">
        <v>68</v>
      </c>
      <c r="F219" s="2"/>
      <c r="G219" s="2"/>
      <c r="H219" s="17"/>
      <c r="I219" s="17"/>
    </row>
    <row r="220" spans="5:9" ht="15.75" thickBot="1" x14ac:dyDescent="0.3">
      <c r="E220" s="1" t="s">
        <v>13</v>
      </c>
      <c r="F220" s="2">
        <v>690</v>
      </c>
      <c r="G220" s="2" t="s">
        <v>4</v>
      </c>
      <c r="H220" s="17">
        <v>270</v>
      </c>
      <c r="I220" s="17">
        <f t="shared" ref="I220" si="15">F220*H220</f>
        <v>186300</v>
      </c>
    </row>
    <row r="221" spans="5:9" ht="15.75" thickBot="1" x14ac:dyDescent="0.3">
      <c r="E221" s="1"/>
      <c r="F221" s="2"/>
      <c r="G221" s="2"/>
      <c r="H221" s="17"/>
      <c r="I221" s="17"/>
    </row>
    <row r="222" spans="5:9" ht="15.75" thickBot="1" x14ac:dyDescent="0.3">
      <c r="E222" s="1" t="s">
        <v>136</v>
      </c>
      <c r="F222" s="2">
        <v>3</v>
      </c>
      <c r="G222" s="2" t="s">
        <v>3</v>
      </c>
      <c r="H222" s="17">
        <v>690</v>
      </c>
      <c r="I222" s="17">
        <f t="shared" ref="I222:I226" si="16">F222*H222</f>
        <v>2070</v>
      </c>
    </row>
    <row r="223" spans="5:9" ht="15.75" thickBot="1" x14ac:dyDescent="0.3">
      <c r="E223" s="1" t="s">
        <v>52</v>
      </c>
      <c r="F223" s="2">
        <v>4</v>
      </c>
      <c r="G223" s="2" t="s">
        <v>3</v>
      </c>
      <c r="H223" s="17">
        <v>175</v>
      </c>
      <c r="I223" s="17">
        <f t="shared" si="16"/>
        <v>700</v>
      </c>
    </row>
    <row r="224" spans="5:9" ht="15.75" thickBot="1" x14ac:dyDescent="0.3">
      <c r="E224" s="1" t="s">
        <v>54</v>
      </c>
      <c r="F224" s="2">
        <v>2</v>
      </c>
      <c r="G224" s="2" t="s">
        <v>3</v>
      </c>
      <c r="H224" s="17">
        <v>275</v>
      </c>
      <c r="I224" s="17">
        <f t="shared" si="16"/>
        <v>550</v>
      </c>
    </row>
    <row r="225" spans="5:9" ht="15.75" thickBot="1" x14ac:dyDescent="0.3">
      <c r="E225" s="1" t="s">
        <v>137</v>
      </c>
      <c r="F225" s="2">
        <v>3</v>
      </c>
      <c r="G225" s="2" t="s">
        <v>3</v>
      </c>
      <c r="H225" s="17">
        <v>2850</v>
      </c>
      <c r="I225" s="17">
        <f t="shared" si="16"/>
        <v>8550</v>
      </c>
    </row>
    <row r="226" spans="5:9" ht="26.25" thickBot="1" x14ac:dyDescent="0.3">
      <c r="E226" s="30" t="s">
        <v>163</v>
      </c>
      <c r="F226" s="2">
        <v>1</v>
      </c>
      <c r="G226" s="2" t="s">
        <v>2</v>
      </c>
      <c r="H226" s="17">
        <v>20000</v>
      </c>
      <c r="I226" s="17">
        <f t="shared" si="16"/>
        <v>20000</v>
      </c>
    </row>
    <row r="227" spans="5:9" ht="15.75" thickBot="1" x14ac:dyDescent="0.3">
      <c r="E227" s="1"/>
      <c r="F227" s="2"/>
      <c r="G227" s="2"/>
      <c r="H227" s="17"/>
      <c r="I227" s="17"/>
    </row>
    <row r="228" spans="5:9" ht="26.25" thickBot="1" x14ac:dyDescent="0.3">
      <c r="E228" s="31" t="s">
        <v>89</v>
      </c>
      <c r="F228" s="2"/>
      <c r="G228" s="2"/>
      <c r="H228" s="17"/>
      <c r="I228" s="17"/>
    </row>
    <row r="229" spans="5:9" ht="15.75" thickBot="1" x14ac:dyDescent="0.3">
      <c r="E229" s="1" t="s">
        <v>161</v>
      </c>
      <c r="F229" s="2">
        <v>21</v>
      </c>
      <c r="G229" s="2" t="s">
        <v>3</v>
      </c>
      <c r="H229" s="17">
        <v>13531</v>
      </c>
      <c r="I229" s="17">
        <f t="shared" ref="I229:I230" si="17">F229*H229</f>
        <v>284151</v>
      </c>
    </row>
    <row r="230" spans="5:9" ht="15.75" thickBot="1" x14ac:dyDescent="0.3">
      <c r="E230" s="1" t="s">
        <v>153</v>
      </c>
      <c r="F230" s="2">
        <v>14</v>
      </c>
      <c r="G230" s="2" t="s">
        <v>3</v>
      </c>
      <c r="H230" s="17">
        <v>15563</v>
      </c>
      <c r="I230" s="17">
        <f t="shared" si="17"/>
        <v>217882</v>
      </c>
    </row>
    <row r="231" spans="5:9" ht="15.75" thickBot="1" x14ac:dyDescent="0.3">
      <c r="E231" s="1"/>
      <c r="F231" s="2"/>
      <c r="G231" s="2"/>
      <c r="H231" s="17"/>
      <c r="I231" s="17"/>
    </row>
    <row r="232" spans="5:9" ht="15.75" thickBot="1" x14ac:dyDescent="0.3">
      <c r="E232" s="1" t="s">
        <v>71</v>
      </c>
      <c r="F232" s="2">
        <v>70</v>
      </c>
      <c r="G232" s="2" t="s">
        <v>3</v>
      </c>
      <c r="H232" s="17">
        <v>378</v>
      </c>
      <c r="I232" s="17">
        <f t="shared" ref="I232:I233" si="18">F232*H232</f>
        <v>26460</v>
      </c>
    </row>
    <row r="233" spans="5:9" ht="15.75" thickBot="1" x14ac:dyDescent="0.3">
      <c r="E233" s="1" t="s">
        <v>162</v>
      </c>
      <c r="F233" s="2">
        <v>4</v>
      </c>
      <c r="G233" s="2" t="s">
        <v>3</v>
      </c>
      <c r="H233" s="17">
        <v>578</v>
      </c>
      <c r="I233" s="17">
        <f t="shared" si="18"/>
        <v>2312</v>
      </c>
    </row>
    <row r="234" spans="5:9" ht="15.75" thickBot="1" x14ac:dyDescent="0.3">
      <c r="E234" s="1"/>
      <c r="F234" s="2"/>
      <c r="G234" s="2"/>
      <c r="H234" s="17"/>
      <c r="I234" s="17"/>
    </row>
    <row r="235" spans="5:9" ht="26.25" thickBot="1" x14ac:dyDescent="0.3">
      <c r="E235" s="31" t="s">
        <v>138</v>
      </c>
      <c r="F235" s="2"/>
      <c r="G235" s="2"/>
      <c r="H235" s="17"/>
      <c r="I235" s="17"/>
    </row>
    <row r="236" spans="5:9" ht="15.75" thickBot="1" x14ac:dyDescent="0.3">
      <c r="E236" s="1" t="s">
        <v>139</v>
      </c>
      <c r="F236" s="2">
        <v>8</v>
      </c>
      <c r="G236" s="2" t="s">
        <v>3</v>
      </c>
      <c r="H236" s="17">
        <v>5131</v>
      </c>
      <c r="I236" s="17">
        <f t="shared" ref="I236" si="19">F236*H236</f>
        <v>41048</v>
      </c>
    </row>
    <row r="237" spans="5:9" ht="15.75" thickBot="1" x14ac:dyDescent="0.3">
      <c r="E237" s="1"/>
      <c r="F237" s="2"/>
      <c r="G237" s="2"/>
      <c r="H237" s="17"/>
      <c r="I237" s="17"/>
    </row>
    <row r="238" spans="5:9" ht="15.75" thickBot="1" x14ac:dyDescent="0.3">
      <c r="E238" s="1" t="s">
        <v>140</v>
      </c>
      <c r="F238" s="2">
        <v>8</v>
      </c>
      <c r="G238" s="2" t="s">
        <v>3</v>
      </c>
      <c r="H238" s="17">
        <v>1305</v>
      </c>
      <c r="I238" s="17">
        <f t="shared" ref="I238" si="20">F238*H238</f>
        <v>10440</v>
      </c>
    </row>
    <row r="239" spans="5:9" ht="15.75" thickBot="1" x14ac:dyDescent="0.3">
      <c r="E239" s="1"/>
      <c r="F239" s="2"/>
      <c r="G239" s="2"/>
      <c r="H239" s="17"/>
      <c r="I239" s="17"/>
    </row>
    <row r="240" spans="5:9" ht="16.5" thickBot="1" x14ac:dyDescent="0.3">
      <c r="E240" s="14" t="s">
        <v>141</v>
      </c>
      <c r="F240" s="15"/>
      <c r="G240" s="15"/>
      <c r="H240" s="12"/>
      <c r="I240" s="13">
        <f>SUM(I241:I260)</f>
        <v>876086</v>
      </c>
    </row>
    <row r="241" spans="5:9" ht="15.75" thickBot="1" x14ac:dyDescent="0.3">
      <c r="E241" s="34" t="s">
        <v>39</v>
      </c>
      <c r="F241" s="2"/>
      <c r="G241" s="2"/>
      <c r="H241" s="17"/>
      <c r="I241" s="17"/>
    </row>
    <row r="242" spans="5:9" ht="15.75" thickBot="1" x14ac:dyDescent="0.3">
      <c r="E242" s="1" t="s">
        <v>67</v>
      </c>
      <c r="F242" s="2">
        <v>285</v>
      </c>
      <c r="G242" s="2" t="s">
        <v>4</v>
      </c>
      <c r="H242" s="17">
        <v>300</v>
      </c>
      <c r="I242" s="17">
        <f t="shared" ref="I242:I243" si="21">F242*H242</f>
        <v>85500</v>
      </c>
    </row>
    <row r="243" spans="5:9" ht="15.75" thickBot="1" x14ac:dyDescent="0.3">
      <c r="E243" s="1" t="s">
        <v>8</v>
      </c>
      <c r="F243" s="2">
        <v>50</v>
      </c>
      <c r="G243" s="2" t="s">
        <v>4</v>
      </c>
      <c r="H243" s="17">
        <v>850</v>
      </c>
      <c r="I243" s="17">
        <f t="shared" si="21"/>
        <v>42500</v>
      </c>
    </row>
    <row r="244" spans="5:9" ht="15.75" thickBot="1" x14ac:dyDescent="0.3">
      <c r="E244" s="1"/>
      <c r="F244" s="2"/>
      <c r="G244" s="2"/>
      <c r="H244" s="17"/>
      <c r="I244" s="17"/>
    </row>
    <row r="245" spans="5:9" ht="15.75" thickBot="1" x14ac:dyDescent="0.3">
      <c r="E245" s="1" t="s">
        <v>142</v>
      </c>
      <c r="F245" s="2">
        <v>2</v>
      </c>
      <c r="G245" s="2" t="s">
        <v>3</v>
      </c>
      <c r="H245" s="17">
        <v>950</v>
      </c>
      <c r="I245" s="17">
        <f t="shared" ref="I245:I246" si="22">F245*H245</f>
        <v>1900</v>
      </c>
    </row>
    <row r="246" spans="5:9" ht="15.75" thickBot="1" x14ac:dyDescent="0.3">
      <c r="E246" s="1" t="s">
        <v>52</v>
      </c>
      <c r="F246" s="2">
        <v>4</v>
      </c>
      <c r="G246" s="2" t="s">
        <v>3</v>
      </c>
      <c r="H246" s="17">
        <v>175</v>
      </c>
      <c r="I246" s="17">
        <f t="shared" si="22"/>
        <v>700</v>
      </c>
    </row>
    <row r="247" spans="5:9" ht="15.75" thickBot="1" x14ac:dyDescent="0.3">
      <c r="E247" s="1" t="s">
        <v>137</v>
      </c>
      <c r="F247" s="2">
        <v>2</v>
      </c>
      <c r="G247" s="2" t="s">
        <v>3</v>
      </c>
      <c r="H247" s="17">
        <v>2850</v>
      </c>
      <c r="I247" s="17">
        <f t="shared" ref="I247" si="23">F247*H247</f>
        <v>5700</v>
      </c>
    </row>
    <row r="248" spans="5:9" ht="15.75" thickBot="1" x14ac:dyDescent="0.3">
      <c r="E248" s="1"/>
      <c r="F248" s="2"/>
      <c r="G248" s="2"/>
      <c r="H248" s="17"/>
      <c r="I248" s="17"/>
    </row>
    <row r="249" spans="5:9" ht="15.75" thickBot="1" x14ac:dyDescent="0.3">
      <c r="E249" s="29" t="s">
        <v>40</v>
      </c>
      <c r="F249" s="2"/>
      <c r="G249" s="2"/>
      <c r="H249" s="17"/>
      <c r="I249" s="17"/>
    </row>
    <row r="250" spans="5:9" ht="15.75" thickBot="1" x14ac:dyDescent="0.3">
      <c r="E250" s="4" t="s">
        <v>159</v>
      </c>
      <c r="F250" s="2">
        <v>1</v>
      </c>
      <c r="G250" s="2" t="s">
        <v>3</v>
      </c>
      <c r="H250" s="17">
        <v>6380</v>
      </c>
      <c r="I250" s="17">
        <f t="shared" ref="I250:I260" si="24">F250*H250</f>
        <v>6380</v>
      </c>
    </row>
    <row r="251" spans="5:9" ht="15.75" thickBot="1" x14ac:dyDescent="0.3">
      <c r="E251" s="4" t="s">
        <v>82</v>
      </c>
      <c r="F251" s="2">
        <v>4</v>
      </c>
      <c r="G251" s="2" t="s">
        <v>3</v>
      </c>
      <c r="H251" s="17">
        <v>7950</v>
      </c>
      <c r="I251" s="17">
        <f t="shared" si="24"/>
        <v>31800</v>
      </c>
    </row>
    <row r="252" spans="5:9" ht="15.75" thickBot="1" x14ac:dyDescent="0.3">
      <c r="E252" s="4" t="s">
        <v>154</v>
      </c>
      <c r="F252" s="2">
        <v>1</v>
      </c>
      <c r="G252" s="2" t="s">
        <v>3</v>
      </c>
      <c r="H252" s="17">
        <v>10098</v>
      </c>
      <c r="I252" s="17">
        <f t="shared" si="24"/>
        <v>10098</v>
      </c>
    </row>
    <row r="253" spans="5:9" ht="15.75" thickBot="1" x14ac:dyDescent="0.3">
      <c r="E253" s="4" t="s">
        <v>158</v>
      </c>
      <c r="F253" s="2">
        <v>2</v>
      </c>
      <c r="G253" s="2" t="s">
        <v>3</v>
      </c>
      <c r="H253" s="17">
        <v>10775</v>
      </c>
      <c r="I253" s="17">
        <f t="shared" si="24"/>
        <v>21550</v>
      </c>
    </row>
    <row r="254" spans="5:9" ht="15.75" thickBot="1" x14ac:dyDescent="0.3">
      <c r="E254" s="4" t="s">
        <v>93</v>
      </c>
      <c r="F254" s="2">
        <v>1</v>
      </c>
      <c r="G254" s="2" t="s">
        <v>3</v>
      </c>
      <c r="H254" s="17">
        <v>3280</v>
      </c>
      <c r="I254" s="17">
        <f t="shared" si="24"/>
        <v>3280</v>
      </c>
    </row>
    <row r="255" spans="5:9" ht="15.75" thickBot="1" x14ac:dyDescent="0.3">
      <c r="E255" s="4" t="s">
        <v>42</v>
      </c>
      <c r="F255" s="2">
        <v>5</v>
      </c>
      <c r="G255" s="2" t="s">
        <v>3</v>
      </c>
      <c r="H255" s="17">
        <v>3660</v>
      </c>
      <c r="I255" s="17">
        <f t="shared" si="24"/>
        <v>18300</v>
      </c>
    </row>
    <row r="256" spans="5:9" ht="15.75" thickBot="1" x14ac:dyDescent="0.3">
      <c r="E256" s="4" t="s">
        <v>160</v>
      </c>
      <c r="F256" s="2">
        <v>2</v>
      </c>
      <c r="G256" s="2" t="s">
        <v>3</v>
      </c>
      <c r="H256" s="17">
        <v>3884</v>
      </c>
      <c r="I256" s="17">
        <f t="shared" si="24"/>
        <v>7768</v>
      </c>
    </row>
    <row r="257" spans="5:9" ht="15.75" thickBot="1" x14ac:dyDescent="0.3">
      <c r="E257" s="1" t="s">
        <v>43</v>
      </c>
      <c r="F257" s="2">
        <v>1050</v>
      </c>
      <c r="G257" s="2" t="s">
        <v>18</v>
      </c>
      <c r="H257" s="17">
        <v>265</v>
      </c>
      <c r="I257" s="17">
        <f t="shared" si="24"/>
        <v>278250</v>
      </c>
    </row>
    <row r="258" spans="5:9" ht="15.75" thickBot="1" x14ac:dyDescent="0.3">
      <c r="E258" s="1" t="s">
        <v>44</v>
      </c>
      <c r="F258" s="2">
        <v>7000</v>
      </c>
      <c r="G258" s="2" t="s">
        <v>4</v>
      </c>
      <c r="H258" s="17">
        <v>48</v>
      </c>
      <c r="I258" s="17">
        <f t="shared" si="24"/>
        <v>336000</v>
      </c>
    </row>
    <row r="259" spans="5:9" ht="15.75" thickBot="1" x14ac:dyDescent="0.3">
      <c r="E259" s="1" t="s">
        <v>137</v>
      </c>
      <c r="F259" s="2">
        <v>8</v>
      </c>
      <c r="G259" s="2" t="s">
        <v>3</v>
      </c>
      <c r="H259" s="17">
        <v>2850</v>
      </c>
      <c r="I259" s="17">
        <f t="shared" si="24"/>
        <v>22800</v>
      </c>
    </row>
    <row r="260" spans="5:9" ht="15.75" thickBot="1" x14ac:dyDescent="0.3">
      <c r="E260" s="1" t="s">
        <v>155</v>
      </c>
      <c r="F260" s="2">
        <v>8</v>
      </c>
      <c r="G260" s="2" t="s">
        <v>3</v>
      </c>
      <c r="H260" s="17">
        <v>445</v>
      </c>
      <c r="I260" s="17">
        <f t="shared" si="24"/>
        <v>3560</v>
      </c>
    </row>
    <row r="261" spans="5:9" ht="15.75" thickBot="1" x14ac:dyDescent="0.3">
      <c r="E261" s="1"/>
      <c r="F261" s="2"/>
      <c r="G261" s="2"/>
      <c r="H261" s="17"/>
      <c r="I261" s="17"/>
    </row>
    <row r="262" spans="5:9" ht="16.5" thickBot="1" x14ac:dyDescent="0.3">
      <c r="E262" s="14" t="s">
        <v>143</v>
      </c>
      <c r="F262" s="15"/>
      <c r="G262" s="15"/>
      <c r="H262" s="12"/>
      <c r="I262" s="13">
        <f>SUM(I263:I286)</f>
        <v>543240</v>
      </c>
    </row>
    <row r="263" spans="5:9" ht="15.75" thickBot="1" x14ac:dyDescent="0.3">
      <c r="E263" s="34" t="s">
        <v>39</v>
      </c>
      <c r="F263" s="2"/>
      <c r="G263" s="2"/>
      <c r="H263" s="17"/>
      <c r="I263" s="17"/>
    </row>
    <row r="264" spans="5:9" ht="15.75" thickBot="1" x14ac:dyDescent="0.3">
      <c r="E264" s="1" t="s">
        <v>157</v>
      </c>
      <c r="F264" s="2">
        <v>90</v>
      </c>
      <c r="G264" s="2" t="s">
        <v>4</v>
      </c>
      <c r="H264" s="17">
        <v>260</v>
      </c>
      <c r="I264" s="17">
        <f t="shared" ref="I264:I269" si="25">F264*H264</f>
        <v>23400</v>
      </c>
    </row>
    <row r="265" spans="5:9" ht="15.75" thickBot="1" x14ac:dyDescent="0.3">
      <c r="E265" s="1" t="s">
        <v>6</v>
      </c>
      <c r="F265" s="2">
        <v>110</v>
      </c>
      <c r="G265" s="2" t="s">
        <v>4</v>
      </c>
      <c r="H265" s="17">
        <v>420</v>
      </c>
      <c r="I265" s="17">
        <f t="shared" si="25"/>
        <v>46200</v>
      </c>
    </row>
    <row r="266" spans="5:9" ht="15.75" thickBot="1" x14ac:dyDescent="0.3">
      <c r="E266" s="1" t="s">
        <v>7</v>
      </c>
      <c r="F266" s="2">
        <v>38</v>
      </c>
      <c r="G266" s="2" t="s">
        <v>4</v>
      </c>
      <c r="H266" s="17">
        <v>580</v>
      </c>
      <c r="I266" s="17">
        <f t="shared" si="25"/>
        <v>22040</v>
      </c>
    </row>
    <row r="267" spans="5:9" ht="15.75" thickBot="1" x14ac:dyDescent="0.3">
      <c r="E267" s="1" t="s">
        <v>8</v>
      </c>
      <c r="F267" s="2">
        <v>12</v>
      </c>
      <c r="G267" s="2" t="s">
        <v>4</v>
      </c>
      <c r="H267" s="17">
        <v>850</v>
      </c>
      <c r="I267" s="17">
        <f t="shared" si="25"/>
        <v>10200</v>
      </c>
    </row>
    <row r="268" spans="5:9" ht="15.75" thickBot="1" x14ac:dyDescent="0.3">
      <c r="E268" s="1" t="s">
        <v>9</v>
      </c>
      <c r="F268" s="2">
        <v>54</v>
      </c>
      <c r="G268" s="2" t="s">
        <v>4</v>
      </c>
      <c r="H268" s="17">
        <v>1080</v>
      </c>
      <c r="I268" s="17">
        <f t="shared" si="25"/>
        <v>58320</v>
      </c>
    </row>
    <row r="269" spans="5:9" ht="15.75" thickBot="1" x14ac:dyDescent="0.3">
      <c r="E269" s="1" t="s">
        <v>10</v>
      </c>
      <c r="F269" s="2">
        <v>100</v>
      </c>
      <c r="G269" s="2" t="s">
        <v>4</v>
      </c>
      <c r="H269" s="17">
        <v>1300</v>
      </c>
      <c r="I269" s="17">
        <f t="shared" si="25"/>
        <v>130000</v>
      </c>
    </row>
    <row r="270" spans="5:9" ht="15.75" thickBot="1" x14ac:dyDescent="0.3">
      <c r="E270" s="1"/>
      <c r="F270" s="2"/>
      <c r="G270" s="2"/>
      <c r="H270" s="17"/>
      <c r="I270" s="17"/>
    </row>
    <row r="271" spans="5:9" ht="15.75" thickBot="1" x14ac:dyDescent="0.3">
      <c r="E271" s="29" t="s">
        <v>144</v>
      </c>
      <c r="F271" s="2"/>
      <c r="G271" s="2"/>
      <c r="H271" s="17"/>
      <c r="I271" s="17"/>
    </row>
    <row r="272" spans="5:9" ht="15.75" thickBot="1" x14ac:dyDescent="0.3">
      <c r="E272" s="1" t="s">
        <v>45</v>
      </c>
      <c r="F272" s="2">
        <v>8</v>
      </c>
      <c r="G272" s="2" t="s">
        <v>3</v>
      </c>
      <c r="H272" s="17">
        <v>10745</v>
      </c>
      <c r="I272" s="17">
        <f t="shared" ref="I272:I286" si="26">F272*H272</f>
        <v>85960</v>
      </c>
    </row>
    <row r="273" spans="5:9" ht="15.75" thickBot="1" x14ac:dyDescent="0.3">
      <c r="E273" s="1" t="s">
        <v>145</v>
      </c>
      <c r="F273" s="2">
        <v>8</v>
      </c>
      <c r="G273" s="2" t="s">
        <v>2</v>
      </c>
      <c r="H273" s="17">
        <v>3850</v>
      </c>
      <c r="I273" s="17">
        <f t="shared" si="26"/>
        <v>30800</v>
      </c>
    </row>
    <row r="274" spans="5:9" ht="15.75" thickBot="1" x14ac:dyDescent="0.3">
      <c r="E274" s="1" t="s">
        <v>137</v>
      </c>
      <c r="F274" s="2">
        <v>8</v>
      </c>
      <c r="G274" s="2" t="s">
        <v>3</v>
      </c>
      <c r="H274" s="17">
        <v>2850</v>
      </c>
      <c r="I274" s="17">
        <f t="shared" si="26"/>
        <v>22800</v>
      </c>
    </row>
    <row r="275" spans="5:9" ht="15.75" thickBot="1" x14ac:dyDescent="0.3">
      <c r="E275" s="1" t="s">
        <v>146</v>
      </c>
      <c r="F275" s="2">
        <v>8</v>
      </c>
      <c r="G275" s="2" t="s">
        <v>3</v>
      </c>
      <c r="H275" s="17">
        <v>1300</v>
      </c>
      <c r="I275" s="17">
        <f t="shared" si="26"/>
        <v>10400</v>
      </c>
    </row>
    <row r="276" spans="5:9" ht="15.75" thickBot="1" x14ac:dyDescent="0.3">
      <c r="E276" s="1" t="s">
        <v>15</v>
      </c>
      <c r="F276" s="2">
        <v>36</v>
      </c>
      <c r="G276" s="2" t="s">
        <v>3</v>
      </c>
      <c r="H276" s="17">
        <v>950</v>
      </c>
      <c r="I276" s="17">
        <f t="shared" si="26"/>
        <v>34200</v>
      </c>
    </row>
    <row r="277" spans="5:9" ht="15.75" thickBot="1" x14ac:dyDescent="0.3">
      <c r="E277" s="1" t="s">
        <v>147</v>
      </c>
      <c r="F277" s="2">
        <v>8</v>
      </c>
      <c r="G277" s="2" t="s">
        <v>3</v>
      </c>
      <c r="H277" s="17">
        <v>650</v>
      </c>
      <c r="I277" s="17">
        <f t="shared" si="26"/>
        <v>5200</v>
      </c>
    </row>
    <row r="278" spans="5:9" ht="15.75" thickBot="1" x14ac:dyDescent="0.3">
      <c r="E278" s="1" t="s">
        <v>52</v>
      </c>
      <c r="F278" s="2">
        <v>16</v>
      </c>
      <c r="G278" s="2" t="s">
        <v>3</v>
      </c>
      <c r="H278" s="17">
        <v>175</v>
      </c>
      <c r="I278" s="17">
        <f t="shared" si="26"/>
        <v>2800</v>
      </c>
    </row>
    <row r="279" spans="5:9" ht="15.75" thickBot="1" x14ac:dyDescent="0.3">
      <c r="E279" s="1" t="s">
        <v>54</v>
      </c>
      <c r="F279" s="2">
        <v>20</v>
      </c>
      <c r="G279" s="2" t="s">
        <v>3</v>
      </c>
      <c r="H279" s="17">
        <v>275</v>
      </c>
      <c r="I279" s="17">
        <f t="shared" si="26"/>
        <v>5500</v>
      </c>
    </row>
    <row r="280" spans="5:9" ht="15.75" thickBot="1" x14ac:dyDescent="0.3">
      <c r="E280" s="1" t="s">
        <v>53</v>
      </c>
      <c r="F280" s="2">
        <v>24</v>
      </c>
      <c r="G280" s="2" t="s">
        <v>3</v>
      </c>
      <c r="H280" s="17">
        <v>110</v>
      </c>
      <c r="I280" s="17">
        <f t="shared" si="26"/>
        <v>2640</v>
      </c>
    </row>
    <row r="281" spans="5:9" ht="15.75" thickBot="1" x14ac:dyDescent="0.3">
      <c r="E281" s="1"/>
      <c r="F281" s="2"/>
      <c r="G281" s="2"/>
      <c r="H281" s="17"/>
      <c r="I281" s="17"/>
    </row>
    <row r="282" spans="5:9" ht="15.75" thickBot="1" x14ac:dyDescent="0.3">
      <c r="E282" s="1" t="s">
        <v>152</v>
      </c>
      <c r="F282" s="2">
        <v>1</v>
      </c>
      <c r="G282" s="2" t="s">
        <v>3</v>
      </c>
      <c r="H282" s="17">
        <v>40000</v>
      </c>
      <c r="I282" s="17">
        <f t="shared" si="26"/>
        <v>40000</v>
      </c>
    </row>
    <row r="283" spans="5:9" ht="15.75" thickBot="1" x14ac:dyDescent="0.3">
      <c r="E283" s="1" t="s">
        <v>14</v>
      </c>
      <c r="F283" s="2">
        <v>2</v>
      </c>
      <c r="G283" s="2" t="s">
        <v>3</v>
      </c>
      <c r="H283" s="17">
        <v>690</v>
      </c>
      <c r="I283" s="17">
        <f t="shared" si="26"/>
        <v>1380</v>
      </c>
    </row>
    <row r="284" spans="5:9" ht="15.75" thickBot="1" x14ac:dyDescent="0.3">
      <c r="E284" s="1" t="s">
        <v>145</v>
      </c>
      <c r="F284" s="2">
        <v>1</v>
      </c>
      <c r="G284" s="2" t="s">
        <v>3</v>
      </c>
      <c r="H284" s="17">
        <v>10500</v>
      </c>
      <c r="I284" s="17">
        <f t="shared" si="26"/>
        <v>10500</v>
      </c>
    </row>
    <row r="285" spans="5:9" ht="15.75" thickBot="1" x14ac:dyDescent="0.3">
      <c r="E285" s="1" t="s">
        <v>52</v>
      </c>
      <c r="F285" s="2">
        <v>2</v>
      </c>
      <c r="G285" s="2" t="s">
        <v>3</v>
      </c>
      <c r="H285" s="17">
        <v>175</v>
      </c>
      <c r="I285" s="17">
        <f t="shared" si="26"/>
        <v>350</v>
      </c>
    </row>
    <row r="286" spans="5:9" ht="15.75" thickBot="1" x14ac:dyDescent="0.3">
      <c r="E286" s="1" t="s">
        <v>54</v>
      </c>
      <c r="F286" s="2">
        <v>2</v>
      </c>
      <c r="G286" s="2" t="s">
        <v>3</v>
      </c>
      <c r="H286" s="17">
        <v>275</v>
      </c>
      <c r="I286" s="17">
        <f t="shared" si="26"/>
        <v>550</v>
      </c>
    </row>
    <row r="287" spans="5:9" ht="15.75" thickBot="1" x14ac:dyDescent="0.3">
      <c r="E287" s="1"/>
      <c r="F287" s="2"/>
      <c r="G287" s="2"/>
      <c r="H287" s="17"/>
      <c r="I287" s="17"/>
    </row>
    <row r="288" spans="5:9" ht="16.5" thickBot="1" x14ac:dyDescent="0.3">
      <c r="E288" s="14" t="s">
        <v>113</v>
      </c>
      <c r="F288" s="15"/>
      <c r="G288" s="15"/>
      <c r="H288" s="12"/>
      <c r="I288" s="13">
        <f>SUM(I289:I318)</f>
        <v>6252180</v>
      </c>
    </row>
    <row r="289" spans="5:9" ht="15.75" thickBot="1" x14ac:dyDescent="0.3">
      <c r="E289" s="1" t="s">
        <v>114</v>
      </c>
      <c r="F289" s="2">
        <v>2</v>
      </c>
      <c r="G289" s="2" t="s">
        <v>2</v>
      </c>
      <c r="H289" s="17">
        <v>825000</v>
      </c>
      <c r="I289" s="17">
        <f t="shared" ref="I289:I313" si="27">F289*H289</f>
        <v>1650000</v>
      </c>
    </row>
    <row r="290" spans="5:9" ht="26.25" thickBot="1" x14ac:dyDescent="0.3">
      <c r="E290" s="30" t="s">
        <v>115</v>
      </c>
      <c r="F290" s="2">
        <v>2</v>
      </c>
      <c r="G290" s="2" t="s">
        <v>2</v>
      </c>
      <c r="H290" s="17">
        <v>975000</v>
      </c>
      <c r="I290" s="17">
        <f t="shared" si="27"/>
        <v>1950000</v>
      </c>
    </row>
    <row r="291" spans="5:9" ht="15.75" thickBot="1" x14ac:dyDescent="0.3">
      <c r="E291" s="1" t="s">
        <v>118</v>
      </c>
      <c r="F291" s="2">
        <v>2</v>
      </c>
      <c r="G291" s="2" t="s">
        <v>2</v>
      </c>
      <c r="H291" s="17">
        <v>137000</v>
      </c>
      <c r="I291" s="17">
        <f t="shared" si="27"/>
        <v>274000</v>
      </c>
    </row>
    <row r="292" spans="5:9" ht="26.25" thickBot="1" x14ac:dyDescent="0.3">
      <c r="E292" s="30" t="s">
        <v>119</v>
      </c>
      <c r="F292" s="2">
        <v>2</v>
      </c>
      <c r="G292" s="2" t="s">
        <v>2</v>
      </c>
      <c r="H292" s="17">
        <v>122900</v>
      </c>
      <c r="I292" s="17">
        <f t="shared" si="27"/>
        <v>245800</v>
      </c>
    </row>
    <row r="293" spans="5:9" ht="15.75" thickBot="1" x14ac:dyDescent="0.3">
      <c r="E293" s="1" t="s">
        <v>120</v>
      </c>
      <c r="F293" s="2">
        <v>1</v>
      </c>
      <c r="G293" s="2" t="s">
        <v>2</v>
      </c>
      <c r="H293" s="17">
        <v>50000</v>
      </c>
      <c r="I293" s="17">
        <f t="shared" si="27"/>
        <v>50000</v>
      </c>
    </row>
    <row r="294" spans="5:9" ht="15.75" thickBot="1" x14ac:dyDescent="0.3">
      <c r="E294" s="1" t="s">
        <v>121</v>
      </c>
      <c r="F294" s="2">
        <v>2</v>
      </c>
      <c r="G294" s="2" t="s">
        <v>3</v>
      </c>
      <c r="H294" s="17">
        <v>5000</v>
      </c>
      <c r="I294" s="17">
        <f t="shared" si="27"/>
        <v>10000</v>
      </c>
    </row>
    <row r="295" spans="5:9" ht="26.25" thickBot="1" x14ac:dyDescent="0.3">
      <c r="E295" s="30" t="s">
        <v>122</v>
      </c>
      <c r="F295" s="2">
        <v>1</v>
      </c>
      <c r="G295" s="2" t="s">
        <v>2</v>
      </c>
      <c r="H295" s="17">
        <v>25000</v>
      </c>
      <c r="I295" s="17">
        <f t="shared" si="27"/>
        <v>25000</v>
      </c>
    </row>
    <row r="296" spans="5:9" ht="15.75" thickBot="1" x14ac:dyDescent="0.3">
      <c r="E296" s="1" t="s">
        <v>123</v>
      </c>
      <c r="F296" s="2">
        <v>1</v>
      </c>
      <c r="G296" s="2" t="s">
        <v>3</v>
      </c>
      <c r="H296" s="17">
        <v>5500</v>
      </c>
      <c r="I296" s="17">
        <f t="shared" si="27"/>
        <v>5500</v>
      </c>
    </row>
    <row r="297" spans="5:9" ht="15.75" thickBot="1" x14ac:dyDescent="0.3">
      <c r="E297" s="1"/>
      <c r="F297" s="2"/>
      <c r="G297" s="2"/>
      <c r="H297" s="17"/>
      <c r="I297" s="17"/>
    </row>
    <row r="298" spans="5:9" ht="15.75" thickBot="1" x14ac:dyDescent="0.3">
      <c r="E298" s="1" t="s">
        <v>116</v>
      </c>
      <c r="F298" s="2">
        <v>1</v>
      </c>
      <c r="G298" s="2" t="s">
        <v>2</v>
      </c>
      <c r="H298" s="17">
        <v>40000</v>
      </c>
      <c r="I298" s="17">
        <f t="shared" si="27"/>
        <v>40000</v>
      </c>
    </row>
    <row r="299" spans="5:9" ht="15.75" thickBot="1" x14ac:dyDescent="0.3">
      <c r="E299" s="1" t="s">
        <v>124</v>
      </c>
      <c r="F299" s="2">
        <v>6</v>
      </c>
      <c r="G299" s="2" t="s">
        <v>3</v>
      </c>
      <c r="H299" s="17">
        <v>110000</v>
      </c>
      <c r="I299" s="17">
        <f t="shared" si="27"/>
        <v>660000</v>
      </c>
    </row>
    <row r="300" spans="5:9" ht="15.75" thickBot="1" x14ac:dyDescent="0.3">
      <c r="E300" s="1" t="s">
        <v>169</v>
      </c>
      <c r="F300" s="2">
        <v>2</v>
      </c>
      <c r="G300" s="2" t="s">
        <v>2</v>
      </c>
      <c r="H300" s="17">
        <v>13000</v>
      </c>
      <c r="I300" s="17">
        <f t="shared" si="27"/>
        <v>26000</v>
      </c>
    </row>
    <row r="301" spans="5:9" ht="15.75" thickBot="1" x14ac:dyDescent="0.3">
      <c r="E301" s="1" t="s">
        <v>125</v>
      </c>
      <c r="F301" s="2">
        <v>6</v>
      </c>
      <c r="G301" s="2" t="s">
        <v>3</v>
      </c>
      <c r="H301" s="17">
        <v>35000</v>
      </c>
      <c r="I301" s="17">
        <f t="shared" si="27"/>
        <v>210000</v>
      </c>
    </row>
    <row r="302" spans="5:9" ht="15.75" thickBot="1" x14ac:dyDescent="0.3">
      <c r="E302" s="1" t="s">
        <v>126</v>
      </c>
      <c r="F302" s="2">
        <v>2</v>
      </c>
      <c r="G302" s="2" t="s">
        <v>3</v>
      </c>
      <c r="H302" s="17">
        <v>500</v>
      </c>
      <c r="I302" s="17">
        <f t="shared" si="27"/>
        <v>1000</v>
      </c>
    </row>
    <row r="303" spans="5:9" ht="15.75" thickBot="1" x14ac:dyDescent="0.3">
      <c r="E303" s="1" t="s">
        <v>127</v>
      </c>
      <c r="F303" s="2">
        <v>4</v>
      </c>
      <c r="G303" s="2" t="s">
        <v>3</v>
      </c>
      <c r="H303" s="17">
        <v>700</v>
      </c>
      <c r="I303" s="17">
        <f t="shared" si="27"/>
        <v>2800</v>
      </c>
    </row>
    <row r="304" spans="5:9" ht="15.75" thickBot="1" x14ac:dyDescent="0.3">
      <c r="E304" s="1" t="s">
        <v>128</v>
      </c>
      <c r="F304" s="2">
        <v>2</v>
      </c>
      <c r="G304" s="2" t="s">
        <v>3</v>
      </c>
      <c r="H304" s="17">
        <v>6300</v>
      </c>
      <c r="I304" s="17">
        <f t="shared" si="27"/>
        <v>12600</v>
      </c>
    </row>
    <row r="305" spans="5:9" ht="15.75" thickBot="1" x14ac:dyDescent="0.3">
      <c r="E305" s="1" t="s">
        <v>129</v>
      </c>
      <c r="F305" s="2">
        <v>20</v>
      </c>
      <c r="G305" s="2" t="s">
        <v>3</v>
      </c>
      <c r="H305" s="17">
        <v>7500</v>
      </c>
      <c r="I305" s="17">
        <f t="shared" si="27"/>
        <v>150000</v>
      </c>
    </row>
    <row r="306" spans="5:9" ht="15.75" thickBot="1" x14ac:dyDescent="0.3">
      <c r="E306" s="1" t="s">
        <v>17</v>
      </c>
      <c r="F306" s="2">
        <v>26</v>
      </c>
      <c r="G306" s="2" t="s">
        <v>3</v>
      </c>
      <c r="H306" s="17">
        <v>2300</v>
      </c>
      <c r="I306" s="17">
        <f t="shared" si="27"/>
        <v>59800</v>
      </c>
    </row>
    <row r="307" spans="5:9" ht="15.75" thickBot="1" x14ac:dyDescent="0.3">
      <c r="E307" s="1" t="s">
        <v>130</v>
      </c>
      <c r="F307" s="2">
        <v>2</v>
      </c>
      <c r="G307" s="2" t="s">
        <v>2</v>
      </c>
      <c r="H307" s="17">
        <v>10000</v>
      </c>
      <c r="I307" s="17">
        <f t="shared" si="27"/>
        <v>20000</v>
      </c>
    </row>
    <row r="308" spans="5:9" ht="15.75" thickBot="1" x14ac:dyDescent="0.3">
      <c r="E308" s="1" t="s">
        <v>131</v>
      </c>
      <c r="F308" s="2">
        <v>6</v>
      </c>
      <c r="G308" s="2" t="s">
        <v>3</v>
      </c>
      <c r="H308" s="17">
        <v>6500</v>
      </c>
      <c r="I308" s="17">
        <f t="shared" si="27"/>
        <v>39000</v>
      </c>
    </row>
    <row r="309" spans="5:9" ht="15.75" thickBot="1" x14ac:dyDescent="0.3">
      <c r="E309" s="1" t="s">
        <v>132</v>
      </c>
      <c r="F309" s="2">
        <v>6</v>
      </c>
      <c r="G309" s="2" t="s">
        <v>3</v>
      </c>
      <c r="H309" s="17">
        <v>1900</v>
      </c>
      <c r="I309" s="17">
        <f t="shared" si="27"/>
        <v>11400</v>
      </c>
    </row>
    <row r="310" spans="5:9" ht="15.75" thickBot="1" x14ac:dyDescent="0.3">
      <c r="E310" s="1" t="s">
        <v>112</v>
      </c>
      <c r="F310" s="2">
        <v>8</v>
      </c>
      <c r="G310" s="2" t="s">
        <v>3</v>
      </c>
      <c r="H310" s="17">
        <v>1000</v>
      </c>
      <c r="I310" s="17">
        <f t="shared" si="27"/>
        <v>8000</v>
      </c>
    </row>
    <row r="311" spans="5:9" ht="15.75" thickBot="1" x14ac:dyDescent="0.3">
      <c r="E311" s="1" t="s">
        <v>53</v>
      </c>
      <c r="F311" s="2">
        <v>18</v>
      </c>
      <c r="G311" s="2" t="s">
        <v>3</v>
      </c>
      <c r="H311" s="17">
        <v>110</v>
      </c>
      <c r="I311" s="17">
        <f t="shared" si="27"/>
        <v>1980</v>
      </c>
    </row>
    <row r="312" spans="5:9" ht="15.75" thickBot="1" x14ac:dyDescent="0.3">
      <c r="E312" s="1" t="s">
        <v>52</v>
      </c>
      <c r="F312" s="2">
        <v>12</v>
      </c>
      <c r="G312" s="2" t="s">
        <v>3</v>
      </c>
      <c r="H312" s="17">
        <v>175</v>
      </c>
      <c r="I312" s="17">
        <f t="shared" si="27"/>
        <v>2100</v>
      </c>
    </row>
    <row r="313" spans="5:9" ht="15.75" thickBot="1" x14ac:dyDescent="0.3">
      <c r="E313" s="1" t="s">
        <v>54</v>
      </c>
      <c r="F313" s="2">
        <v>8</v>
      </c>
      <c r="G313" s="2" t="s">
        <v>3</v>
      </c>
      <c r="H313" s="17">
        <v>275</v>
      </c>
      <c r="I313" s="17">
        <f t="shared" si="27"/>
        <v>2200</v>
      </c>
    </row>
    <row r="314" spans="5:9" ht="15.75" thickBot="1" x14ac:dyDescent="0.3">
      <c r="E314" s="1"/>
      <c r="F314" s="2"/>
      <c r="G314" s="2"/>
      <c r="H314" s="17"/>
      <c r="I314" s="17"/>
    </row>
    <row r="315" spans="5:9" ht="15.75" thickBot="1" x14ac:dyDescent="0.3">
      <c r="E315" s="28" t="s">
        <v>133</v>
      </c>
      <c r="F315" s="25"/>
      <c r="G315" s="25"/>
      <c r="H315" s="17"/>
      <c r="I315" s="17"/>
    </row>
    <row r="316" spans="5:9" ht="15.75" thickBot="1" x14ac:dyDescent="0.3">
      <c r="E316" s="19" t="s">
        <v>67</v>
      </c>
      <c r="F316" s="22">
        <v>50</v>
      </c>
      <c r="G316" s="22" t="s">
        <v>4</v>
      </c>
      <c r="H316" s="17">
        <v>400</v>
      </c>
      <c r="I316" s="17">
        <f t="shared" ref="I316:I318" si="28">F316*H316</f>
        <v>20000</v>
      </c>
    </row>
    <row r="317" spans="5:9" ht="15.75" thickBot="1" x14ac:dyDescent="0.3">
      <c r="E317" s="1" t="s">
        <v>12</v>
      </c>
      <c r="F317" s="2">
        <v>50</v>
      </c>
      <c r="G317" s="2" t="s">
        <v>4</v>
      </c>
      <c r="H317" s="17">
        <v>2200</v>
      </c>
      <c r="I317" s="17">
        <f t="shared" si="28"/>
        <v>110000</v>
      </c>
    </row>
    <row r="318" spans="5:9" ht="15.75" thickBot="1" x14ac:dyDescent="0.3">
      <c r="E318" s="1" t="s">
        <v>134</v>
      </c>
      <c r="F318" s="2">
        <v>190</v>
      </c>
      <c r="G318" s="2" t="s">
        <v>4</v>
      </c>
      <c r="H318" s="17">
        <v>3500</v>
      </c>
      <c r="I318" s="17">
        <f t="shared" si="28"/>
        <v>665000</v>
      </c>
    </row>
    <row r="319" spans="5:9" ht="15.75" thickBot="1" x14ac:dyDescent="0.3">
      <c r="E319" s="1"/>
      <c r="F319" s="2"/>
      <c r="G319" s="2"/>
      <c r="H319" s="17"/>
      <c r="I319" s="17"/>
    </row>
    <row r="320" spans="5:9" ht="16.5" thickBot="1" x14ac:dyDescent="0.3">
      <c r="E320" s="14" t="s">
        <v>148</v>
      </c>
      <c r="F320" s="15"/>
      <c r="G320" s="15"/>
      <c r="H320" s="12"/>
      <c r="I320" s="13">
        <f>SUM(I321:I334)</f>
        <v>461370</v>
      </c>
    </row>
    <row r="321" spans="5:9" ht="15.75" thickBot="1" x14ac:dyDescent="0.3">
      <c r="E321" s="28" t="s">
        <v>133</v>
      </c>
      <c r="F321" s="25"/>
      <c r="G321" s="25"/>
      <c r="H321" s="17"/>
      <c r="I321" s="17"/>
    </row>
    <row r="322" spans="5:9" ht="15.75" thickBot="1" x14ac:dyDescent="0.3">
      <c r="E322" s="19" t="s">
        <v>67</v>
      </c>
      <c r="F322" s="22">
        <v>140</v>
      </c>
      <c r="G322" s="22" t="s">
        <v>4</v>
      </c>
      <c r="H322" s="17">
        <v>400</v>
      </c>
      <c r="I322" s="17">
        <f t="shared" ref="I322:I326" si="29">F322*H322</f>
        <v>56000</v>
      </c>
    </row>
    <row r="323" spans="5:9" ht="15.75" thickBot="1" x14ac:dyDescent="0.3">
      <c r="E323" s="1" t="s">
        <v>6</v>
      </c>
      <c r="F323" s="2">
        <v>18</v>
      </c>
      <c r="G323" s="2" t="s">
        <v>4</v>
      </c>
      <c r="H323" s="17">
        <v>500</v>
      </c>
      <c r="I323" s="17">
        <f t="shared" si="29"/>
        <v>9000</v>
      </c>
    </row>
    <row r="324" spans="5:9" ht="15.75" thickBot="1" x14ac:dyDescent="0.3">
      <c r="E324" s="1" t="s">
        <v>8</v>
      </c>
      <c r="F324" s="2">
        <v>40</v>
      </c>
      <c r="G324" s="2" t="s">
        <v>4</v>
      </c>
      <c r="H324" s="17">
        <v>950</v>
      </c>
      <c r="I324" s="17">
        <f t="shared" si="29"/>
        <v>38000</v>
      </c>
    </row>
    <row r="325" spans="5:9" ht="15.75" thickBot="1" x14ac:dyDescent="0.3">
      <c r="E325" s="1" t="s">
        <v>11</v>
      </c>
      <c r="F325" s="2">
        <v>12</v>
      </c>
      <c r="G325" s="2" t="s">
        <v>4</v>
      </c>
      <c r="H325" s="17">
        <v>1800</v>
      </c>
      <c r="I325" s="17">
        <f t="shared" si="29"/>
        <v>21600</v>
      </c>
    </row>
    <row r="326" spans="5:9" ht="15.75" thickBot="1" x14ac:dyDescent="0.3">
      <c r="E326" s="1" t="s">
        <v>12</v>
      </c>
      <c r="F326" s="2">
        <v>110</v>
      </c>
      <c r="G326" s="2" t="s">
        <v>4</v>
      </c>
      <c r="H326" s="17">
        <v>2200</v>
      </c>
      <c r="I326" s="17">
        <f t="shared" si="29"/>
        <v>242000</v>
      </c>
    </row>
    <row r="327" spans="5:9" ht="15.75" thickBot="1" x14ac:dyDescent="0.3">
      <c r="E327" s="1"/>
      <c r="F327" s="2"/>
      <c r="G327" s="2"/>
      <c r="H327" s="17"/>
      <c r="I327" s="17"/>
    </row>
    <row r="328" spans="5:9" ht="15.75" thickBot="1" x14ac:dyDescent="0.3">
      <c r="E328" s="29" t="s">
        <v>149</v>
      </c>
      <c r="F328" s="2"/>
      <c r="G328" s="2"/>
      <c r="H328" s="17"/>
      <c r="I328" s="17"/>
    </row>
    <row r="329" spans="5:9" ht="15.75" thickBot="1" x14ac:dyDescent="0.3">
      <c r="E329" s="1" t="s">
        <v>145</v>
      </c>
      <c r="F329" s="2">
        <v>6</v>
      </c>
      <c r="G329" s="2" t="s">
        <v>2</v>
      </c>
      <c r="H329" s="17">
        <v>10400</v>
      </c>
      <c r="I329" s="17">
        <f t="shared" ref="I329:I334" si="30">F329*H329</f>
        <v>62400</v>
      </c>
    </row>
    <row r="330" spans="5:9" ht="15.75" thickBot="1" x14ac:dyDescent="0.3">
      <c r="E330" s="1" t="s">
        <v>15</v>
      </c>
      <c r="F330" s="2">
        <v>14</v>
      </c>
      <c r="G330" s="2" t="s">
        <v>3</v>
      </c>
      <c r="H330" s="17">
        <v>950</v>
      </c>
      <c r="I330" s="17">
        <f t="shared" si="30"/>
        <v>13300</v>
      </c>
    </row>
    <row r="331" spans="5:9" ht="15.75" thickBot="1" x14ac:dyDescent="0.3">
      <c r="E331" s="1" t="s">
        <v>150</v>
      </c>
      <c r="F331" s="2">
        <v>6</v>
      </c>
      <c r="G331" s="2" t="s">
        <v>3</v>
      </c>
      <c r="H331" s="17">
        <v>2000</v>
      </c>
      <c r="I331" s="17">
        <f t="shared" si="30"/>
        <v>12000</v>
      </c>
    </row>
    <row r="332" spans="5:9" ht="15.75" thickBot="1" x14ac:dyDescent="0.3">
      <c r="E332" s="1" t="s">
        <v>52</v>
      </c>
      <c r="F332" s="2">
        <v>14</v>
      </c>
      <c r="G332" s="2" t="s">
        <v>3</v>
      </c>
      <c r="H332" s="17">
        <v>175</v>
      </c>
      <c r="I332" s="17">
        <f t="shared" si="30"/>
        <v>2450</v>
      </c>
    </row>
    <row r="333" spans="5:9" ht="15.75" thickBot="1" x14ac:dyDescent="0.3">
      <c r="E333" s="1" t="s">
        <v>54</v>
      </c>
      <c r="F333" s="2">
        <v>12</v>
      </c>
      <c r="G333" s="2" t="s">
        <v>3</v>
      </c>
      <c r="H333" s="17">
        <v>275</v>
      </c>
      <c r="I333" s="17">
        <f t="shared" si="30"/>
        <v>3300</v>
      </c>
    </row>
    <row r="334" spans="5:9" ht="15.75" thickBot="1" x14ac:dyDescent="0.3">
      <c r="E334" s="1" t="s">
        <v>53</v>
      </c>
      <c r="F334" s="2">
        <v>12</v>
      </c>
      <c r="G334" s="2" t="s">
        <v>3</v>
      </c>
      <c r="H334" s="17">
        <v>110</v>
      </c>
      <c r="I334" s="17">
        <f t="shared" si="30"/>
        <v>1320</v>
      </c>
    </row>
    <row r="335" spans="5:9" ht="15.75" thickBot="1" x14ac:dyDescent="0.3">
      <c r="E335" s="1"/>
      <c r="F335" s="2"/>
      <c r="G335" s="2"/>
      <c r="H335" s="17"/>
      <c r="I335" s="17"/>
    </row>
    <row r="336" spans="5:9" ht="16.5" thickBot="1" x14ac:dyDescent="0.3">
      <c r="E336" s="14" t="s">
        <v>151</v>
      </c>
      <c r="F336" s="15"/>
      <c r="G336" s="15"/>
      <c r="H336" s="12"/>
      <c r="I336" s="13">
        <f>SUM(I337:I349)</f>
        <v>2314000</v>
      </c>
    </row>
    <row r="337" spans="5:9" ht="15.75" thickBot="1" x14ac:dyDescent="0.3">
      <c r="E337" s="28" t="s">
        <v>133</v>
      </c>
      <c r="F337" s="25"/>
      <c r="G337" s="25"/>
      <c r="H337" s="17"/>
      <c r="I337" s="17"/>
    </row>
    <row r="338" spans="5:9" ht="15.75" thickBot="1" x14ac:dyDescent="0.3">
      <c r="E338" s="19" t="s">
        <v>6</v>
      </c>
      <c r="F338" s="22">
        <v>190</v>
      </c>
      <c r="G338" s="22" t="s">
        <v>4</v>
      </c>
      <c r="H338" s="17">
        <v>500</v>
      </c>
      <c r="I338" s="17">
        <f t="shared" ref="I338:I349" si="31">F338*H338</f>
        <v>95000</v>
      </c>
    </row>
    <row r="339" spans="5:9" ht="15.75" thickBot="1" x14ac:dyDescent="0.3">
      <c r="E339" s="19" t="s">
        <v>8</v>
      </c>
      <c r="F339" s="22">
        <v>180</v>
      </c>
      <c r="G339" s="22" t="s">
        <v>4</v>
      </c>
      <c r="H339" s="17">
        <v>950</v>
      </c>
      <c r="I339" s="17">
        <f t="shared" si="31"/>
        <v>171000</v>
      </c>
    </row>
    <row r="340" spans="5:9" ht="15.75" thickBot="1" x14ac:dyDescent="0.3">
      <c r="E340" s="19" t="s">
        <v>11</v>
      </c>
      <c r="F340" s="22">
        <v>10</v>
      </c>
      <c r="G340" s="22" t="s">
        <v>4</v>
      </c>
      <c r="H340" s="17">
        <v>1800</v>
      </c>
      <c r="I340" s="17">
        <f t="shared" si="31"/>
        <v>18000</v>
      </c>
    </row>
    <row r="341" spans="5:9" ht="15.75" thickBot="1" x14ac:dyDescent="0.3">
      <c r="E341" s="19" t="s">
        <v>12</v>
      </c>
      <c r="F341" s="22">
        <v>118</v>
      </c>
      <c r="G341" s="22" t="s">
        <v>4</v>
      </c>
      <c r="H341" s="17">
        <v>2200</v>
      </c>
      <c r="I341" s="17">
        <f t="shared" si="31"/>
        <v>259600</v>
      </c>
    </row>
    <row r="342" spans="5:9" ht="15.75" thickBot="1" x14ac:dyDescent="0.3">
      <c r="E342" s="1"/>
      <c r="F342" s="2"/>
      <c r="G342" s="2"/>
      <c r="H342" s="17"/>
      <c r="I342" s="17"/>
    </row>
    <row r="343" spans="5:9" ht="15.75" thickBot="1" x14ac:dyDescent="0.3">
      <c r="E343" s="1" t="s">
        <v>17</v>
      </c>
      <c r="F343" s="2">
        <v>2</v>
      </c>
      <c r="G343" s="2" t="s">
        <v>3</v>
      </c>
      <c r="H343" s="17">
        <v>2300</v>
      </c>
      <c r="I343" s="17">
        <f t="shared" si="31"/>
        <v>4600</v>
      </c>
    </row>
    <row r="344" spans="5:9" ht="15.75" thickBot="1" x14ac:dyDescent="0.3">
      <c r="E344" s="1" t="s">
        <v>52</v>
      </c>
      <c r="F344" s="2">
        <v>2</v>
      </c>
      <c r="G344" s="2" t="s">
        <v>3</v>
      </c>
      <c r="H344" s="17">
        <v>175</v>
      </c>
      <c r="I344" s="17">
        <f t="shared" si="31"/>
        <v>350</v>
      </c>
    </row>
    <row r="345" spans="5:9" ht="15.75" thickBot="1" x14ac:dyDescent="0.3">
      <c r="E345" s="1"/>
      <c r="F345" s="2"/>
      <c r="G345" s="2"/>
      <c r="H345" s="17"/>
      <c r="I345" s="17"/>
    </row>
    <row r="346" spans="5:9" ht="15.75" thickBot="1" x14ac:dyDescent="0.3">
      <c r="E346" s="1" t="s">
        <v>156</v>
      </c>
      <c r="F346" s="2">
        <v>31</v>
      </c>
      <c r="G346" s="2" t="s">
        <v>3</v>
      </c>
      <c r="H346" s="17">
        <v>50000</v>
      </c>
      <c r="I346" s="17">
        <f t="shared" si="31"/>
        <v>1550000</v>
      </c>
    </row>
    <row r="347" spans="5:9" ht="15.75" thickBot="1" x14ac:dyDescent="0.3">
      <c r="E347" s="1" t="s">
        <v>145</v>
      </c>
      <c r="F347" s="2">
        <v>31</v>
      </c>
      <c r="G347" s="2" t="s">
        <v>3</v>
      </c>
      <c r="H347" s="17">
        <v>5500</v>
      </c>
      <c r="I347" s="17">
        <f t="shared" si="31"/>
        <v>170500</v>
      </c>
    </row>
    <row r="348" spans="5:9" ht="15.75" thickBot="1" x14ac:dyDescent="0.3">
      <c r="E348" s="1" t="s">
        <v>155</v>
      </c>
      <c r="F348" s="2">
        <v>62</v>
      </c>
      <c r="G348" s="2" t="s">
        <v>3</v>
      </c>
      <c r="H348" s="17">
        <v>450</v>
      </c>
      <c r="I348" s="17">
        <f t="shared" si="31"/>
        <v>27900</v>
      </c>
    </row>
    <row r="349" spans="5:9" ht="15.75" thickBot="1" x14ac:dyDescent="0.3">
      <c r="E349" s="1" t="s">
        <v>54</v>
      </c>
      <c r="F349" s="2">
        <v>62</v>
      </c>
      <c r="G349" s="2" t="s">
        <v>3</v>
      </c>
      <c r="H349" s="17">
        <v>275</v>
      </c>
      <c r="I349" s="17">
        <f t="shared" si="31"/>
        <v>17050</v>
      </c>
    </row>
    <row r="350" spans="5:9" ht="15.75" thickBot="1" x14ac:dyDescent="0.3">
      <c r="E350" s="1"/>
      <c r="F350" s="2"/>
      <c r="G350" s="2"/>
      <c r="H350" s="17"/>
      <c r="I350" s="17"/>
    </row>
    <row r="351" spans="5:9" ht="16.5" thickBot="1" x14ac:dyDescent="0.3">
      <c r="E351" s="14" t="s">
        <v>164</v>
      </c>
      <c r="F351" s="15"/>
      <c r="G351" s="15"/>
      <c r="H351" s="12"/>
      <c r="I351" s="13">
        <f>SUM(I352:I362)</f>
        <v>429828</v>
      </c>
    </row>
    <row r="352" spans="5:9" ht="15.75" thickBot="1" x14ac:dyDescent="0.3">
      <c r="E352" s="1" t="s">
        <v>96</v>
      </c>
      <c r="F352" s="2">
        <v>1</v>
      </c>
      <c r="G352" s="2" t="s">
        <v>2</v>
      </c>
      <c r="H352" s="17">
        <v>260064</v>
      </c>
      <c r="I352" s="17">
        <f t="shared" ref="I352:I353" si="32">F352*H352</f>
        <v>260064</v>
      </c>
    </row>
    <row r="353" spans="5:9" ht="15.75" thickBot="1" x14ac:dyDescent="0.3">
      <c r="E353" s="1" t="s">
        <v>165</v>
      </c>
      <c r="F353" s="2">
        <v>5</v>
      </c>
      <c r="G353" s="2" t="s">
        <v>3</v>
      </c>
      <c r="H353" s="17">
        <v>27300</v>
      </c>
      <c r="I353" s="17">
        <f t="shared" si="32"/>
        <v>136500</v>
      </c>
    </row>
    <row r="354" spans="5:9" ht="15.75" thickBot="1" x14ac:dyDescent="0.3">
      <c r="E354" s="1"/>
      <c r="F354" s="2"/>
      <c r="G354" s="2"/>
      <c r="H354" s="17"/>
      <c r="I354" s="17"/>
    </row>
    <row r="355" spans="5:9" ht="15.75" thickBot="1" x14ac:dyDescent="0.3">
      <c r="E355" s="1" t="s">
        <v>62</v>
      </c>
      <c r="F355" s="2"/>
      <c r="G355" s="2"/>
      <c r="H355" s="17"/>
      <c r="I355" s="17"/>
    </row>
    <row r="356" spans="5:9" ht="15.75" thickBot="1" x14ac:dyDescent="0.3">
      <c r="E356" s="1" t="s">
        <v>58</v>
      </c>
      <c r="F356" s="2">
        <v>20</v>
      </c>
      <c r="G356" s="2" t="s">
        <v>4</v>
      </c>
      <c r="H356" s="17">
        <v>78</v>
      </c>
      <c r="I356" s="17">
        <f t="shared" ref="I356:I357" si="33">F356*H356</f>
        <v>1560</v>
      </c>
    </row>
    <row r="357" spans="5:9" ht="15.75" thickBot="1" x14ac:dyDescent="0.3">
      <c r="E357" s="1" t="s">
        <v>60</v>
      </c>
      <c r="F357" s="2">
        <v>20</v>
      </c>
      <c r="G357" s="2" t="s">
        <v>4</v>
      </c>
      <c r="H357" s="17">
        <v>151</v>
      </c>
      <c r="I357" s="17">
        <f t="shared" si="33"/>
        <v>3020</v>
      </c>
    </row>
    <row r="358" spans="5:9" ht="15.75" thickBot="1" x14ac:dyDescent="0.3">
      <c r="E358" s="1"/>
      <c r="F358" s="2"/>
      <c r="G358" s="2"/>
      <c r="H358" s="17"/>
      <c r="I358" s="17"/>
    </row>
    <row r="359" spans="5:9" ht="15.75" thickBot="1" x14ac:dyDescent="0.3">
      <c r="E359" s="1" t="s">
        <v>65</v>
      </c>
      <c r="F359" s="2">
        <v>4</v>
      </c>
      <c r="G359" s="2" t="s">
        <v>3</v>
      </c>
      <c r="H359" s="17">
        <v>2828</v>
      </c>
      <c r="I359" s="17">
        <f t="shared" ref="I359:I362" si="34">F359*H359</f>
        <v>11312</v>
      </c>
    </row>
    <row r="360" spans="5:9" ht="15.75" thickBot="1" x14ac:dyDescent="0.3">
      <c r="E360" s="1" t="s">
        <v>63</v>
      </c>
      <c r="F360" s="2">
        <v>20</v>
      </c>
      <c r="G360" s="2" t="s">
        <v>4</v>
      </c>
      <c r="H360" s="17">
        <v>15</v>
      </c>
      <c r="I360" s="17">
        <f t="shared" si="34"/>
        <v>300</v>
      </c>
    </row>
    <row r="361" spans="5:9" ht="15.75" thickBot="1" x14ac:dyDescent="0.3">
      <c r="E361" s="1" t="s">
        <v>66</v>
      </c>
      <c r="F361" s="2">
        <v>1</v>
      </c>
      <c r="G361" s="2" t="s">
        <v>2</v>
      </c>
      <c r="H361" s="17">
        <v>16072</v>
      </c>
      <c r="I361" s="17">
        <f t="shared" si="34"/>
        <v>16072</v>
      </c>
    </row>
    <row r="362" spans="5:9" ht="15.75" thickBot="1" x14ac:dyDescent="0.3">
      <c r="E362" s="1" t="s">
        <v>64</v>
      </c>
      <c r="F362" s="2">
        <v>1</v>
      </c>
      <c r="G362" s="2" t="s">
        <v>2</v>
      </c>
      <c r="H362" s="17">
        <v>1000</v>
      </c>
      <c r="I362" s="17">
        <f t="shared" si="34"/>
        <v>1000</v>
      </c>
    </row>
    <row r="363" spans="5:9" ht="15.75" thickBot="1" x14ac:dyDescent="0.3">
      <c r="E363" s="1"/>
      <c r="F363" s="2"/>
      <c r="G363" s="2"/>
      <c r="H363" s="17"/>
      <c r="I363" s="17"/>
    </row>
    <row r="364" spans="5:9" ht="15.75" thickBot="1" x14ac:dyDescent="0.3">
      <c r="E364" s="1"/>
      <c r="F364" s="2"/>
      <c r="G364" s="2"/>
      <c r="H364" s="2"/>
      <c r="I364" s="17"/>
    </row>
    <row r="365" spans="5:9" ht="16.5" thickBot="1" x14ac:dyDescent="0.3">
      <c r="E365" s="14" t="s">
        <v>5</v>
      </c>
      <c r="F365" s="15"/>
      <c r="G365" s="15"/>
      <c r="H365" s="12"/>
      <c r="I365" s="13">
        <f>SUM(I366:I374)</f>
        <v>3545494.25</v>
      </c>
    </row>
    <row r="366" spans="5:9" ht="15.75" thickBot="1" x14ac:dyDescent="0.3">
      <c r="E366" s="19" t="s">
        <v>30</v>
      </c>
      <c r="F366" s="20">
        <v>1</v>
      </c>
      <c r="G366" s="20" t="s">
        <v>2</v>
      </c>
      <c r="H366" s="21">
        <f>0.25*(I351+I336+I320+I288+I262+I240+I214+I207+I182)</f>
        <v>3255494.25</v>
      </c>
      <c r="I366" s="17">
        <f>F366*H366</f>
        <v>3255494.25</v>
      </c>
    </row>
    <row r="367" spans="5:9" ht="15.75" thickBot="1" x14ac:dyDescent="0.3">
      <c r="E367" s="1" t="s">
        <v>31</v>
      </c>
      <c r="F367" s="2">
        <v>1</v>
      </c>
      <c r="G367" s="2" t="s">
        <v>2</v>
      </c>
      <c r="H367" s="21">
        <v>0</v>
      </c>
      <c r="I367" s="17">
        <f t="shared" ref="I367:I374" si="35">F367*H367</f>
        <v>0</v>
      </c>
    </row>
    <row r="368" spans="5:9" ht="15.75" thickBot="1" x14ac:dyDescent="0.3">
      <c r="E368" s="1" t="s">
        <v>22</v>
      </c>
      <c r="F368" s="2">
        <v>80</v>
      </c>
      <c r="G368" s="2" t="s">
        <v>23</v>
      </c>
      <c r="H368" s="21">
        <v>450</v>
      </c>
      <c r="I368" s="17">
        <f t="shared" si="35"/>
        <v>36000</v>
      </c>
    </row>
    <row r="369" spans="5:9" ht="15.75" thickBot="1" x14ac:dyDescent="0.3">
      <c r="E369" s="1" t="s">
        <v>24</v>
      </c>
      <c r="F369" s="2">
        <v>90</v>
      </c>
      <c r="G369" s="2" t="s">
        <v>23</v>
      </c>
      <c r="H369" s="21">
        <v>450</v>
      </c>
      <c r="I369" s="17">
        <f t="shared" si="35"/>
        <v>40500</v>
      </c>
    </row>
    <row r="370" spans="5:9" ht="15.75" thickBot="1" x14ac:dyDescent="0.3">
      <c r="E370" s="1" t="s">
        <v>25</v>
      </c>
      <c r="F370" s="2">
        <v>30</v>
      </c>
      <c r="G370" s="2" t="s">
        <v>23</v>
      </c>
      <c r="H370" s="21">
        <v>450</v>
      </c>
      <c r="I370" s="17">
        <f t="shared" si="35"/>
        <v>13500</v>
      </c>
    </row>
    <row r="371" spans="5:9" ht="15.75" thickBot="1" x14ac:dyDescent="0.3">
      <c r="E371" s="1" t="s">
        <v>26</v>
      </c>
      <c r="F371" s="6">
        <v>1</v>
      </c>
      <c r="G371" s="18" t="s">
        <v>2</v>
      </c>
      <c r="H371" s="21">
        <v>60000</v>
      </c>
      <c r="I371" s="17">
        <f t="shared" si="35"/>
        <v>60000</v>
      </c>
    </row>
    <row r="372" spans="5:9" ht="15.75" thickBot="1" x14ac:dyDescent="0.3">
      <c r="E372" s="1" t="s">
        <v>27</v>
      </c>
      <c r="F372" s="2">
        <v>1</v>
      </c>
      <c r="G372" s="2" t="s">
        <v>2</v>
      </c>
      <c r="H372" s="21">
        <v>100000</v>
      </c>
      <c r="I372" s="17">
        <f t="shared" si="35"/>
        <v>100000</v>
      </c>
    </row>
    <row r="373" spans="5:9" ht="15.75" thickBot="1" x14ac:dyDescent="0.3">
      <c r="E373" s="1" t="s">
        <v>28</v>
      </c>
      <c r="F373" s="2">
        <v>1</v>
      </c>
      <c r="G373" s="2" t="s">
        <v>2</v>
      </c>
      <c r="H373" s="21">
        <v>25000</v>
      </c>
      <c r="I373" s="17">
        <f t="shared" si="35"/>
        <v>25000</v>
      </c>
    </row>
    <row r="374" spans="5:9" ht="15.75" thickBot="1" x14ac:dyDescent="0.3">
      <c r="E374" s="1" t="s">
        <v>29</v>
      </c>
      <c r="F374" s="2">
        <v>1</v>
      </c>
      <c r="G374" s="2" t="s">
        <v>2</v>
      </c>
      <c r="H374" s="21">
        <v>15000</v>
      </c>
      <c r="I374" s="17">
        <f t="shared" si="35"/>
        <v>15000</v>
      </c>
    </row>
    <row r="375" spans="5:9" ht="15.75" thickBot="1" x14ac:dyDescent="0.3">
      <c r="I375" s="24">
        <f>SUM(I365,I351,I336,I320,I288,I262,I240,I214,I207,I182)</f>
        <v>16567471.25</v>
      </c>
    </row>
  </sheetData>
  <mergeCells count="1">
    <mergeCell ref="E1:I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Mysicka</dc:creator>
  <cp:lastModifiedBy>Jan Mysicka</cp:lastModifiedBy>
  <dcterms:created xsi:type="dcterms:W3CDTF">2022-05-16T10:01:18Z</dcterms:created>
  <dcterms:modified xsi:type="dcterms:W3CDTF">2022-11-15T11:00:45Z</dcterms:modified>
</cp:coreProperties>
</file>