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AR a ST část" sheetId="2" r:id="rId2"/>
    <sheet name="2 - Zdravotní technika" sheetId="3" r:id="rId3"/>
    <sheet name="3 - Ústřední vytápění" sheetId="4" r:id="rId4"/>
    <sheet name="4 - Elektroinstalace" sheetId="5" r:id="rId5"/>
    <sheet name="5 - Vzduchotechnika" sheetId="6" r:id="rId6"/>
    <sheet name="6 - Vedlejší náklady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'1 - AR a ST část'!$C$142:$K$1578</definedName>
    <definedName name="_xlnm.Print_Area" localSheetId="1">'1 - AR a ST část'!$C$4:$J$76,'1 - AR a ST část'!$C$82:$J$124,'1 - AR a ST část'!$C$130:$K$1578</definedName>
    <definedName name="_xlnm.Print_Titles" localSheetId="1">'1 - AR a ST část'!$142:$142</definedName>
    <definedName name="_xlnm._FilterDatabase" localSheetId="2" hidden="1">'2 - Zdravotní technika'!$C$123:$K$191</definedName>
    <definedName name="_xlnm.Print_Area" localSheetId="2">'2 - Zdravotní technika'!$C$4:$J$76,'2 - Zdravotní technika'!$C$82:$J$105,'2 - Zdravotní technika'!$C$111:$K$191</definedName>
    <definedName name="_xlnm.Print_Titles" localSheetId="2">'2 - Zdravotní technika'!$123:$123</definedName>
    <definedName name="_xlnm._FilterDatabase" localSheetId="3" hidden="1">'3 - Ústřední vytápění'!$C$122:$K$188</definedName>
    <definedName name="_xlnm.Print_Area" localSheetId="3">'3 - Ústřední vytápění'!$C$4:$J$76,'3 - Ústřední vytápění'!$C$82:$J$104,'3 - Ústřední vytápění'!$C$110:$K$188</definedName>
    <definedName name="_xlnm.Print_Titles" localSheetId="3">'3 - Ústřední vytápění'!$122:$122</definedName>
    <definedName name="_xlnm._FilterDatabase" localSheetId="4" hidden="1">'4 - Elektroinstalace'!$C$117:$K$121</definedName>
    <definedName name="_xlnm.Print_Area" localSheetId="4">'4 - Elektroinstalace'!$C$4:$J$76,'4 - Elektroinstalace'!$C$82:$J$99,'4 - Elektroinstalace'!$C$105:$K$121</definedName>
    <definedName name="_xlnm.Print_Titles" localSheetId="4">'4 - Elektroinstalace'!$117:$117</definedName>
    <definedName name="_xlnm._FilterDatabase" localSheetId="5" hidden="1">'5 - Vzduchotechnika'!$C$118:$K$169</definedName>
    <definedName name="_xlnm.Print_Area" localSheetId="5">'5 - Vzduchotechnika'!$C$4:$J$76,'5 - Vzduchotechnika'!$C$82:$J$100,'5 - Vzduchotechnika'!$C$106:$K$169</definedName>
    <definedName name="_xlnm.Print_Titles" localSheetId="5">'5 - Vzduchotechnika'!$118:$118</definedName>
    <definedName name="_xlnm._FilterDatabase" localSheetId="6" hidden="1">'6 - Vedlejší náklady'!$C$125:$K$145</definedName>
    <definedName name="_xlnm.Print_Area" localSheetId="6">'6 - Vedlejší náklady'!$C$4:$J$76,'6 - Vedlejší náklady'!$C$82:$J$107,'6 - Vedlejší náklady'!$C$113:$K$145</definedName>
    <definedName name="_xlnm.Print_Titles" localSheetId="6">'6 - Vedlejší náklady'!$125:$125</definedName>
    <definedName name="_xlnm.Print_Area" localSheetId="7">'Seznam figur'!$C$4:$G$678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R144"/>
  <c r="R138"/>
  <c r="J37"/>
  <c r="J36"/>
  <c i="1" r="AY100"/>
  <c i="7" r="J35"/>
  <c i="1" r="AX100"/>
  <c i="7" r="BI145"/>
  <c r="BH145"/>
  <c r="BG145"/>
  <c r="BF145"/>
  <c r="T145"/>
  <c r="T144"/>
  <c r="R145"/>
  <c r="P145"/>
  <c r="P144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T134"/>
  <c r="R135"/>
  <c r="R134"/>
  <c r="P135"/>
  <c r="P134"/>
  <c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BI129"/>
  <c r="BH129"/>
  <c r="BG129"/>
  <c r="BF129"/>
  <c r="T129"/>
  <c r="T128"/>
  <c r="T127"/>
  <c r="T126"/>
  <c r="R129"/>
  <c r="R128"/>
  <c r="R127"/>
  <c r="R126"/>
  <c r="P129"/>
  <c r="P128"/>
  <c r="P127"/>
  <c r="P126"/>
  <c i="1" r="AU100"/>
  <c i="7"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6" r="J37"/>
  <c r="J36"/>
  <c i="1" r="AY99"/>
  <c i="6" r="J35"/>
  <c i="1" r="AX99"/>
  <c i="6"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5" r="J37"/>
  <c r="J36"/>
  <c i="1" r="AY98"/>
  <c i="5" r="J35"/>
  <c i="1" r="AX98"/>
  <c i="5" r="BI121"/>
  <c r="BH121"/>
  <c r="BG121"/>
  <c r="BF121"/>
  <c r="T121"/>
  <c r="T120"/>
  <c r="T119"/>
  <c r="T118"/>
  <c r="R121"/>
  <c r="R120"/>
  <c r="R119"/>
  <c r="R118"/>
  <c r="P121"/>
  <c r="P120"/>
  <c r="P119"/>
  <c r="P118"/>
  <c i="1" r="AU98"/>
  <c i="5"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4" r="J37"/>
  <c r="J36"/>
  <c i="1" r="AY97"/>
  <c i="4" r="J35"/>
  <c i="1" r="AX97"/>
  <c i="4"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119"/>
  <c r="J14"/>
  <c r="J12"/>
  <c r="J117"/>
  <c r="E7"/>
  <c r="E85"/>
  <c i="3" r="J37"/>
  <c r="J36"/>
  <c i="1" r="AY96"/>
  <c i="3" r="J35"/>
  <c i="1" r="AX96"/>
  <c i="3" r="BI191"/>
  <c r="BH191"/>
  <c r="BG191"/>
  <c r="BF191"/>
  <c r="T191"/>
  <c r="T190"/>
  <c r="R191"/>
  <c r="R190"/>
  <c r="P191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T126"/>
  <c r="T125"/>
  <c r="R127"/>
  <c r="R126"/>
  <c r="R125"/>
  <c r="P127"/>
  <c r="P126"/>
  <c r="P125"/>
  <c r="F118"/>
  <c r="E116"/>
  <c r="F89"/>
  <c r="E87"/>
  <c r="J24"/>
  <c r="E24"/>
  <c r="J92"/>
  <c r="J23"/>
  <c r="J21"/>
  <c r="E21"/>
  <c r="J91"/>
  <c r="J20"/>
  <c r="J18"/>
  <c r="E18"/>
  <c r="F121"/>
  <c r="J17"/>
  <c r="J15"/>
  <c r="E15"/>
  <c r="F91"/>
  <c r="J14"/>
  <c r="J12"/>
  <c r="J118"/>
  <c r="E7"/>
  <c r="E114"/>
  <c i="2" r="J37"/>
  <c r="J36"/>
  <c i="1" r="AY95"/>
  <c i="2" r="J35"/>
  <c i="1" r="AX95"/>
  <c i="2" r="BI1577"/>
  <c r="BH1577"/>
  <c r="BG1577"/>
  <c r="BF1577"/>
  <c r="T1577"/>
  <c r="T1576"/>
  <c r="R1577"/>
  <c r="R1576"/>
  <c r="P1577"/>
  <c r="P1576"/>
  <c r="BI1574"/>
  <c r="BH1574"/>
  <c r="BG1574"/>
  <c r="BF1574"/>
  <c r="T1574"/>
  <c r="R1574"/>
  <c r="P1574"/>
  <c r="BI1567"/>
  <c r="BH1567"/>
  <c r="BG1567"/>
  <c r="BF1567"/>
  <c r="T1567"/>
  <c r="R1567"/>
  <c r="P1567"/>
  <c r="BI1565"/>
  <c r="BH1565"/>
  <c r="BG1565"/>
  <c r="BF1565"/>
  <c r="T1565"/>
  <c r="R1565"/>
  <c r="P1565"/>
  <c r="BI1563"/>
  <c r="BH1563"/>
  <c r="BG1563"/>
  <c r="BF1563"/>
  <c r="T1563"/>
  <c r="R1563"/>
  <c r="P1563"/>
  <c r="BI1561"/>
  <c r="BH1561"/>
  <c r="BG1561"/>
  <c r="BF1561"/>
  <c r="T1561"/>
  <c r="R1561"/>
  <c r="P1561"/>
  <c r="BI1558"/>
  <c r="BH1558"/>
  <c r="BG1558"/>
  <c r="BF1558"/>
  <c r="T1558"/>
  <c r="R1558"/>
  <c r="P1558"/>
  <c r="BI1556"/>
  <c r="BH1556"/>
  <c r="BG1556"/>
  <c r="BF1556"/>
  <c r="T1556"/>
  <c r="R1556"/>
  <c r="P1556"/>
  <c r="BI1554"/>
  <c r="BH1554"/>
  <c r="BG1554"/>
  <c r="BF1554"/>
  <c r="T1554"/>
  <c r="R1554"/>
  <c r="P1554"/>
  <c r="BI1552"/>
  <c r="BH1552"/>
  <c r="BG1552"/>
  <c r="BF1552"/>
  <c r="T1552"/>
  <c r="R1552"/>
  <c r="P1552"/>
  <c r="BI1550"/>
  <c r="BH1550"/>
  <c r="BG1550"/>
  <c r="BF1550"/>
  <c r="T1550"/>
  <c r="R1550"/>
  <c r="P1550"/>
  <c r="BI1549"/>
  <c r="BH1549"/>
  <c r="BG1549"/>
  <c r="BF1549"/>
  <c r="T1549"/>
  <c r="R1549"/>
  <c r="P1549"/>
  <c r="BI1542"/>
  <c r="BH1542"/>
  <c r="BG1542"/>
  <c r="BF1542"/>
  <c r="T1542"/>
  <c r="R1542"/>
  <c r="P1542"/>
  <c r="BI1535"/>
  <c r="BH1535"/>
  <c r="BG1535"/>
  <c r="BF1535"/>
  <c r="T1535"/>
  <c r="R1535"/>
  <c r="P1535"/>
  <c r="BI1527"/>
  <c r="BH1527"/>
  <c r="BG1527"/>
  <c r="BF1527"/>
  <c r="T1527"/>
  <c r="R1527"/>
  <c r="P1527"/>
  <c r="BI1525"/>
  <c r="BH1525"/>
  <c r="BG1525"/>
  <c r="BF1525"/>
  <c r="T1525"/>
  <c r="R1525"/>
  <c r="P1525"/>
  <c r="BI1523"/>
  <c r="BH1523"/>
  <c r="BG1523"/>
  <c r="BF1523"/>
  <c r="T1523"/>
  <c r="R1523"/>
  <c r="P1523"/>
  <c r="BI1521"/>
  <c r="BH1521"/>
  <c r="BG1521"/>
  <c r="BF1521"/>
  <c r="T1521"/>
  <c r="R1521"/>
  <c r="P1521"/>
  <c r="BI1519"/>
  <c r="BH1519"/>
  <c r="BG1519"/>
  <c r="BF1519"/>
  <c r="T1519"/>
  <c r="R1519"/>
  <c r="P1519"/>
  <c r="BI1517"/>
  <c r="BH1517"/>
  <c r="BG1517"/>
  <c r="BF1517"/>
  <c r="T1517"/>
  <c r="R1517"/>
  <c r="P1517"/>
  <c r="BI1515"/>
  <c r="BH1515"/>
  <c r="BG1515"/>
  <c r="BF1515"/>
  <c r="T1515"/>
  <c r="R1515"/>
  <c r="P1515"/>
  <c r="BI1513"/>
  <c r="BH1513"/>
  <c r="BG1513"/>
  <c r="BF1513"/>
  <c r="T1513"/>
  <c r="R1513"/>
  <c r="P1513"/>
  <c r="BI1511"/>
  <c r="BH1511"/>
  <c r="BG1511"/>
  <c r="BF1511"/>
  <c r="T1511"/>
  <c r="R1511"/>
  <c r="P1511"/>
  <c r="BI1509"/>
  <c r="BH1509"/>
  <c r="BG1509"/>
  <c r="BF1509"/>
  <c r="T1509"/>
  <c r="R1509"/>
  <c r="P1509"/>
  <c r="BI1504"/>
  <c r="BH1504"/>
  <c r="BG1504"/>
  <c r="BF1504"/>
  <c r="T1504"/>
  <c r="R1504"/>
  <c r="P1504"/>
  <c r="BI1502"/>
  <c r="BH1502"/>
  <c r="BG1502"/>
  <c r="BF1502"/>
  <c r="T1502"/>
  <c r="R1502"/>
  <c r="P1502"/>
  <c r="BI1500"/>
  <c r="BH1500"/>
  <c r="BG1500"/>
  <c r="BF1500"/>
  <c r="T1500"/>
  <c r="R1500"/>
  <c r="P1500"/>
  <c r="BI1498"/>
  <c r="BH1498"/>
  <c r="BG1498"/>
  <c r="BF1498"/>
  <c r="T1498"/>
  <c r="R1498"/>
  <c r="P1498"/>
  <c r="BI1496"/>
  <c r="BH1496"/>
  <c r="BG1496"/>
  <c r="BF1496"/>
  <c r="T1496"/>
  <c r="R1496"/>
  <c r="P1496"/>
  <c r="BI1494"/>
  <c r="BH1494"/>
  <c r="BG1494"/>
  <c r="BF1494"/>
  <c r="T1494"/>
  <c r="R1494"/>
  <c r="P1494"/>
  <c r="BI1492"/>
  <c r="BH1492"/>
  <c r="BG1492"/>
  <c r="BF1492"/>
  <c r="T1492"/>
  <c r="R1492"/>
  <c r="P1492"/>
  <c r="BI1489"/>
  <c r="BH1489"/>
  <c r="BG1489"/>
  <c r="BF1489"/>
  <c r="T1489"/>
  <c r="T1488"/>
  <c r="R1489"/>
  <c r="R1488"/>
  <c r="P1489"/>
  <c r="P1488"/>
  <c r="BI1487"/>
  <c r="BH1487"/>
  <c r="BG1487"/>
  <c r="BF1487"/>
  <c r="T1487"/>
  <c r="R1487"/>
  <c r="P1487"/>
  <c r="BI1480"/>
  <c r="BH1480"/>
  <c r="BG1480"/>
  <c r="BF1480"/>
  <c r="T1480"/>
  <c r="R1480"/>
  <c r="P1480"/>
  <c r="BI1474"/>
  <c r="BH1474"/>
  <c r="BG1474"/>
  <c r="BF1474"/>
  <c r="T1474"/>
  <c r="R1474"/>
  <c r="P1474"/>
  <c r="BI1472"/>
  <c r="BH1472"/>
  <c r="BG1472"/>
  <c r="BF1472"/>
  <c r="T1472"/>
  <c r="R1472"/>
  <c r="P1472"/>
  <c r="BI1468"/>
  <c r="BH1468"/>
  <c r="BG1468"/>
  <c r="BF1468"/>
  <c r="T1468"/>
  <c r="R1468"/>
  <c r="P1468"/>
  <c r="BI1466"/>
  <c r="BH1466"/>
  <c r="BG1466"/>
  <c r="BF1466"/>
  <c r="T1466"/>
  <c r="R1466"/>
  <c r="P1466"/>
  <c r="BI1464"/>
  <c r="BH1464"/>
  <c r="BG1464"/>
  <c r="BF1464"/>
  <c r="T1464"/>
  <c r="R1464"/>
  <c r="P1464"/>
  <c r="BI1459"/>
  <c r="BH1459"/>
  <c r="BG1459"/>
  <c r="BF1459"/>
  <c r="T1459"/>
  <c r="R1459"/>
  <c r="P1459"/>
  <c r="BI1457"/>
  <c r="BH1457"/>
  <c r="BG1457"/>
  <c r="BF1457"/>
  <c r="T1457"/>
  <c r="R1457"/>
  <c r="P1457"/>
  <c r="BI1455"/>
  <c r="BH1455"/>
  <c r="BG1455"/>
  <c r="BF1455"/>
  <c r="T1455"/>
  <c r="R1455"/>
  <c r="P1455"/>
  <c r="BI1453"/>
  <c r="BH1453"/>
  <c r="BG1453"/>
  <c r="BF1453"/>
  <c r="T1453"/>
  <c r="R1453"/>
  <c r="P1453"/>
  <c r="BI1451"/>
  <c r="BH1451"/>
  <c r="BG1451"/>
  <c r="BF1451"/>
  <c r="T1451"/>
  <c r="R1451"/>
  <c r="P1451"/>
  <c r="BI1449"/>
  <c r="BH1449"/>
  <c r="BG1449"/>
  <c r="BF1449"/>
  <c r="T1449"/>
  <c r="R1449"/>
  <c r="P1449"/>
  <c r="BI1446"/>
  <c r="BH1446"/>
  <c r="BG1446"/>
  <c r="BF1446"/>
  <c r="T1446"/>
  <c r="R1446"/>
  <c r="P1446"/>
  <c r="BI1443"/>
  <c r="BH1443"/>
  <c r="BG1443"/>
  <c r="BF1443"/>
  <c r="T1443"/>
  <c r="R1443"/>
  <c r="P1443"/>
  <c r="BI1440"/>
  <c r="BH1440"/>
  <c r="BG1440"/>
  <c r="BF1440"/>
  <c r="T1440"/>
  <c r="R1440"/>
  <c r="P1440"/>
  <c r="BI1437"/>
  <c r="BH1437"/>
  <c r="BG1437"/>
  <c r="BF1437"/>
  <c r="T1437"/>
  <c r="R1437"/>
  <c r="P1437"/>
  <c r="BI1434"/>
  <c r="BH1434"/>
  <c r="BG1434"/>
  <c r="BF1434"/>
  <c r="T1434"/>
  <c r="R1434"/>
  <c r="P1434"/>
  <c r="BI1431"/>
  <c r="BH1431"/>
  <c r="BG1431"/>
  <c r="BF1431"/>
  <c r="T1431"/>
  <c r="R1431"/>
  <c r="P1431"/>
  <c r="BI1429"/>
  <c r="BH1429"/>
  <c r="BG1429"/>
  <c r="BF1429"/>
  <c r="T1429"/>
  <c r="R1429"/>
  <c r="P1429"/>
  <c r="BI1427"/>
  <c r="BH1427"/>
  <c r="BG1427"/>
  <c r="BF1427"/>
  <c r="T1427"/>
  <c r="R1427"/>
  <c r="P1427"/>
  <c r="BI1425"/>
  <c r="BH1425"/>
  <c r="BG1425"/>
  <c r="BF1425"/>
  <c r="T1425"/>
  <c r="R1425"/>
  <c r="P1425"/>
  <c r="BI1423"/>
  <c r="BH1423"/>
  <c r="BG1423"/>
  <c r="BF1423"/>
  <c r="T1423"/>
  <c r="R1423"/>
  <c r="P1423"/>
  <c r="BI1418"/>
  <c r="BH1418"/>
  <c r="BG1418"/>
  <c r="BF1418"/>
  <c r="T1418"/>
  <c r="R1418"/>
  <c r="P1418"/>
  <c r="BI1413"/>
  <c r="BH1413"/>
  <c r="BG1413"/>
  <c r="BF1413"/>
  <c r="T1413"/>
  <c r="R1413"/>
  <c r="P1413"/>
  <c r="BI1411"/>
  <c r="BH1411"/>
  <c r="BG1411"/>
  <c r="BF1411"/>
  <c r="T1411"/>
  <c r="R1411"/>
  <c r="P1411"/>
  <c r="BI1409"/>
  <c r="BH1409"/>
  <c r="BG1409"/>
  <c r="BF1409"/>
  <c r="T1409"/>
  <c r="R1409"/>
  <c r="P1409"/>
  <c r="BI1407"/>
  <c r="BH1407"/>
  <c r="BG1407"/>
  <c r="BF1407"/>
  <c r="T1407"/>
  <c r="R1407"/>
  <c r="P1407"/>
  <c r="BI1405"/>
  <c r="BH1405"/>
  <c r="BG1405"/>
  <c r="BF1405"/>
  <c r="T1405"/>
  <c r="R1405"/>
  <c r="P1405"/>
  <c r="BI1403"/>
  <c r="BH1403"/>
  <c r="BG1403"/>
  <c r="BF1403"/>
  <c r="T1403"/>
  <c r="R1403"/>
  <c r="P1403"/>
  <c r="BI1401"/>
  <c r="BH1401"/>
  <c r="BG1401"/>
  <c r="BF1401"/>
  <c r="T1401"/>
  <c r="R1401"/>
  <c r="P1401"/>
  <c r="BI1399"/>
  <c r="BH1399"/>
  <c r="BG1399"/>
  <c r="BF1399"/>
  <c r="T1399"/>
  <c r="R1399"/>
  <c r="P1399"/>
  <c r="BI1397"/>
  <c r="BH1397"/>
  <c r="BG1397"/>
  <c r="BF1397"/>
  <c r="T1397"/>
  <c r="R1397"/>
  <c r="P1397"/>
  <c r="BI1395"/>
  <c r="BH1395"/>
  <c r="BG1395"/>
  <c r="BF1395"/>
  <c r="T1395"/>
  <c r="R1395"/>
  <c r="P1395"/>
  <c r="BI1393"/>
  <c r="BH1393"/>
  <c r="BG1393"/>
  <c r="BF1393"/>
  <c r="T1393"/>
  <c r="R1393"/>
  <c r="P1393"/>
  <c r="BI1391"/>
  <c r="BH1391"/>
  <c r="BG1391"/>
  <c r="BF1391"/>
  <c r="T1391"/>
  <c r="R1391"/>
  <c r="P1391"/>
  <c r="BI1389"/>
  <c r="BH1389"/>
  <c r="BG1389"/>
  <c r="BF1389"/>
  <c r="T1389"/>
  <c r="R1389"/>
  <c r="P1389"/>
  <c r="BI1381"/>
  <c r="BH1381"/>
  <c r="BG1381"/>
  <c r="BF1381"/>
  <c r="T1381"/>
  <c r="R1381"/>
  <c r="P1381"/>
  <c r="BI1379"/>
  <c r="BH1379"/>
  <c r="BG1379"/>
  <c r="BF1379"/>
  <c r="T1379"/>
  <c r="R1379"/>
  <c r="P1379"/>
  <c r="BI1377"/>
  <c r="BH1377"/>
  <c r="BG1377"/>
  <c r="BF1377"/>
  <c r="T1377"/>
  <c r="R1377"/>
  <c r="P1377"/>
  <c r="BI1375"/>
  <c r="BH1375"/>
  <c r="BG1375"/>
  <c r="BF1375"/>
  <c r="T1375"/>
  <c r="R1375"/>
  <c r="P1375"/>
  <c r="BI1374"/>
  <c r="BH1374"/>
  <c r="BG1374"/>
  <c r="BF1374"/>
  <c r="T1374"/>
  <c r="R1374"/>
  <c r="P1374"/>
  <c r="BI1373"/>
  <c r="BH1373"/>
  <c r="BG1373"/>
  <c r="BF1373"/>
  <c r="T1373"/>
  <c r="R1373"/>
  <c r="P1373"/>
  <c r="BI1372"/>
  <c r="BH1372"/>
  <c r="BG1372"/>
  <c r="BF1372"/>
  <c r="T1372"/>
  <c r="R1372"/>
  <c r="P1372"/>
  <c r="BI1371"/>
  <c r="BH1371"/>
  <c r="BG1371"/>
  <c r="BF1371"/>
  <c r="T1371"/>
  <c r="R1371"/>
  <c r="P1371"/>
  <c r="BI1370"/>
  <c r="BH1370"/>
  <c r="BG1370"/>
  <c r="BF1370"/>
  <c r="T1370"/>
  <c r="R1370"/>
  <c r="P1370"/>
  <c r="BI1369"/>
  <c r="BH1369"/>
  <c r="BG1369"/>
  <c r="BF1369"/>
  <c r="T1369"/>
  <c r="R1369"/>
  <c r="P1369"/>
  <c r="BI1368"/>
  <c r="BH1368"/>
  <c r="BG1368"/>
  <c r="BF1368"/>
  <c r="T1368"/>
  <c r="R1368"/>
  <c r="P1368"/>
  <c r="BI1364"/>
  <c r="BH1364"/>
  <c r="BG1364"/>
  <c r="BF1364"/>
  <c r="T1364"/>
  <c r="R1364"/>
  <c r="P1364"/>
  <c r="BI1360"/>
  <c r="BH1360"/>
  <c r="BG1360"/>
  <c r="BF1360"/>
  <c r="T1360"/>
  <c r="R1360"/>
  <c r="P1360"/>
  <c r="BI1358"/>
  <c r="BH1358"/>
  <c r="BG1358"/>
  <c r="BF1358"/>
  <c r="T1358"/>
  <c r="R1358"/>
  <c r="P1358"/>
  <c r="BI1356"/>
  <c r="BH1356"/>
  <c r="BG1356"/>
  <c r="BF1356"/>
  <c r="T1356"/>
  <c r="R1356"/>
  <c r="P1356"/>
  <c r="BI1350"/>
  <c r="BH1350"/>
  <c r="BG1350"/>
  <c r="BF1350"/>
  <c r="T1350"/>
  <c r="R1350"/>
  <c r="P1350"/>
  <c r="BI1344"/>
  <c r="BH1344"/>
  <c r="BG1344"/>
  <c r="BF1344"/>
  <c r="T1344"/>
  <c r="R1344"/>
  <c r="P1344"/>
  <c r="BI1342"/>
  <c r="BH1342"/>
  <c r="BG1342"/>
  <c r="BF1342"/>
  <c r="T1342"/>
  <c r="R1342"/>
  <c r="P1342"/>
  <c r="BI1340"/>
  <c r="BH1340"/>
  <c r="BG1340"/>
  <c r="BF1340"/>
  <c r="T1340"/>
  <c r="R1340"/>
  <c r="P1340"/>
  <c r="BI1338"/>
  <c r="BH1338"/>
  <c r="BG1338"/>
  <c r="BF1338"/>
  <c r="T1338"/>
  <c r="R1338"/>
  <c r="P1338"/>
  <c r="BI1336"/>
  <c r="BH1336"/>
  <c r="BG1336"/>
  <c r="BF1336"/>
  <c r="T1336"/>
  <c r="R1336"/>
  <c r="P1336"/>
  <c r="BI1332"/>
  <c r="BH1332"/>
  <c r="BG1332"/>
  <c r="BF1332"/>
  <c r="T1332"/>
  <c r="R1332"/>
  <c r="P1332"/>
  <c r="BI1331"/>
  <c r="BH1331"/>
  <c r="BG1331"/>
  <c r="BF1331"/>
  <c r="T1331"/>
  <c r="R1331"/>
  <c r="P1331"/>
  <c r="BI1321"/>
  <c r="BH1321"/>
  <c r="BG1321"/>
  <c r="BF1321"/>
  <c r="T1321"/>
  <c r="R1321"/>
  <c r="P1321"/>
  <c r="BI1320"/>
  <c r="BH1320"/>
  <c r="BG1320"/>
  <c r="BF1320"/>
  <c r="T1320"/>
  <c r="R1320"/>
  <c r="P1320"/>
  <c r="BI1310"/>
  <c r="BH1310"/>
  <c r="BG1310"/>
  <c r="BF1310"/>
  <c r="T1310"/>
  <c r="R1310"/>
  <c r="P1310"/>
  <c r="BI1301"/>
  <c r="BH1301"/>
  <c r="BG1301"/>
  <c r="BF1301"/>
  <c r="T1301"/>
  <c r="R1301"/>
  <c r="P1301"/>
  <c r="BI1292"/>
  <c r="BH1292"/>
  <c r="BG1292"/>
  <c r="BF1292"/>
  <c r="T1292"/>
  <c r="R1292"/>
  <c r="P1292"/>
  <c r="BI1289"/>
  <c r="BH1289"/>
  <c r="BG1289"/>
  <c r="BF1289"/>
  <c r="T1289"/>
  <c r="R1289"/>
  <c r="P1289"/>
  <c r="BI1286"/>
  <c r="BH1286"/>
  <c r="BG1286"/>
  <c r="BF1286"/>
  <c r="T1286"/>
  <c r="R1286"/>
  <c r="P1286"/>
  <c r="BI1282"/>
  <c r="BH1282"/>
  <c r="BG1282"/>
  <c r="BF1282"/>
  <c r="T1282"/>
  <c r="R1282"/>
  <c r="P1282"/>
  <c r="BI1278"/>
  <c r="BH1278"/>
  <c r="BG1278"/>
  <c r="BF1278"/>
  <c r="T1278"/>
  <c r="R1278"/>
  <c r="P1278"/>
  <c r="BI1275"/>
  <c r="BH1275"/>
  <c r="BG1275"/>
  <c r="BF1275"/>
  <c r="T1275"/>
  <c r="R1275"/>
  <c r="P1275"/>
  <c r="BI1272"/>
  <c r="BH1272"/>
  <c r="BG1272"/>
  <c r="BF1272"/>
  <c r="T1272"/>
  <c r="R1272"/>
  <c r="P1272"/>
  <c r="BI1270"/>
  <c r="BH1270"/>
  <c r="BG1270"/>
  <c r="BF1270"/>
  <c r="T1270"/>
  <c r="R1270"/>
  <c r="P1270"/>
  <c r="BI1268"/>
  <c r="BH1268"/>
  <c r="BG1268"/>
  <c r="BF1268"/>
  <c r="T1268"/>
  <c r="R1268"/>
  <c r="P1268"/>
  <c r="BI1266"/>
  <c r="BH1266"/>
  <c r="BG1266"/>
  <c r="BF1266"/>
  <c r="T1266"/>
  <c r="R1266"/>
  <c r="P1266"/>
  <c r="BI1261"/>
  <c r="BH1261"/>
  <c r="BG1261"/>
  <c r="BF1261"/>
  <c r="T1261"/>
  <c r="R1261"/>
  <c r="P1261"/>
  <c r="BI1258"/>
  <c r="BH1258"/>
  <c r="BG1258"/>
  <c r="BF1258"/>
  <c r="T1258"/>
  <c r="R1258"/>
  <c r="P1258"/>
  <c r="BI1255"/>
  <c r="BH1255"/>
  <c r="BG1255"/>
  <c r="BF1255"/>
  <c r="T1255"/>
  <c r="R1255"/>
  <c r="P1255"/>
  <c r="BI1253"/>
  <c r="BH1253"/>
  <c r="BG1253"/>
  <c r="BF1253"/>
  <c r="T1253"/>
  <c r="R1253"/>
  <c r="P1253"/>
  <c r="BI1251"/>
  <c r="BH1251"/>
  <c r="BG1251"/>
  <c r="BF1251"/>
  <c r="T1251"/>
  <c r="R1251"/>
  <c r="P1251"/>
  <c r="BI1249"/>
  <c r="BH1249"/>
  <c r="BG1249"/>
  <c r="BF1249"/>
  <c r="T1249"/>
  <c r="R1249"/>
  <c r="P1249"/>
  <c r="BI1244"/>
  <c r="BH1244"/>
  <c r="BG1244"/>
  <c r="BF1244"/>
  <c r="T1244"/>
  <c r="R1244"/>
  <c r="P1244"/>
  <c r="BI1233"/>
  <c r="BH1233"/>
  <c r="BG1233"/>
  <c r="BF1233"/>
  <c r="T1233"/>
  <c r="R1233"/>
  <c r="P1233"/>
  <c r="BI1226"/>
  <c r="BH1226"/>
  <c r="BG1226"/>
  <c r="BF1226"/>
  <c r="T1226"/>
  <c r="R1226"/>
  <c r="P1226"/>
  <c r="BI1219"/>
  <c r="BH1219"/>
  <c r="BG1219"/>
  <c r="BF1219"/>
  <c r="T1219"/>
  <c r="R1219"/>
  <c r="P1219"/>
  <c r="BI1213"/>
  <c r="BH1213"/>
  <c r="BG1213"/>
  <c r="BF1213"/>
  <c r="T1213"/>
  <c r="R1213"/>
  <c r="P1213"/>
  <c r="BI1207"/>
  <c r="BH1207"/>
  <c r="BG1207"/>
  <c r="BF1207"/>
  <c r="T1207"/>
  <c r="R1207"/>
  <c r="P1207"/>
  <c r="BI1205"/>
  <c r="BH1205"/>
  <c r="BG1205"/>
  <c r="BF1205"/>
  <c r="T1205"/>
  <c r="R1205"/>
  <c r="P1205"/>
  <c r="BI1203"/>
  <c r="BH1203"/>
  <c r="BG1203"/>
  <c r="BF1203"/>
  <c r="T1203"/>
  <c r="R1203"/>
  <c r="P1203"/>
  <c r="BI1201"/>
  <c r="BH1201"/>
  <c r="BG1201"/>
  <c r="BF1201"/>
  <c r="T1201"/>
  <c r="R1201"/>
  <c r="P1201"/>
  <c r="BI1199"/>
  <c r="BH1199"/>
  <c r="BG1199"/>
  <c r="BF1199"/>
  <c r="T1199"/>
  <c r="R1199"/>
  <c r="P1199"/>
  <c r="BI1198"/>
  <c r="BH1198"/>
  <c r="BG1198"/>
  <c r="BF1198"/>
  <c r="T1198"/>
  <c r="R1198"/>
  <c r="P1198"/>
  <c r="BI1196"/>
  <c r="BH1196"/>
  <c r="BG1196"/>
  <c r="BF1196"/>
  <c r="T1196"/>
  <c r="R1196"/>
  <c r="P1196"/>
  <c r="BI1194"/>
  <c r="BH1194"/>
  <c r="BG1194"/>
  <c r="BF1194"/>
  <c r="T1194"/>
  <c r="R1194"/>
  <c r="P1194"/>
  <c r="BI1188"/>
  <c r="BH1188"/>
  <c r="BG1188"/>
  <c r="BF1188"/>
  <c r="T1188"/>
  <c r="R1188"/>
  <c r="P1188"/>
  <c r="BI1182"/>
  <c r="BH1182"/>
  <c r="BG1182"/>
  <c r="BF1182"/>
  <c r="T1182"/>
  <c r="R1182"/>
  <c r="P1182"/>
  <c r="BI1180"/>
  <c r="BH1180"/>
  <c r="BG1180"/>
  <c r="BF1180"/>
  <c r="T1180"/>
  <c r="R1180"/>
  <c r="P1180"/>
  <c r="BI1176"/>
  <c r="BH1176"/>
  <c r="BG1176"/>
  <c r="BF1176"/>
  <c r="T1176"/>
  <c r="R1176"/>
  <c r="P1176"/>
  <c r="BI1174"/>
  <c r="BH1174"/>
  <c r="BG1174"/>
  <c r="BF1174"/>
  <c r="T1174"/>
  <c r="R1174"/>
  <c r="P1174"/>
  <c r="BI1170"/>
  <c r="BH1170"/>
  <c r="BG1170"/>
  <c r="BF1170"/>
  <c r="T1170"/>
  <c r="R1170"/>
  <c r="P1170"/>
  <c r="BI1165"/>
  <c r="BH1165"/>
  <c r="BG1165"/>
  <c r="BF1165"/>
  <c r="T1165"/>
  <c r="R1165"/>
  <c r="P1165"/>
  <c r="BI1163"/>
  <c r="BH1163"/>
  <c r="BG1163"/>
  <c r="BF1163"/>
  <c r="T1163"/>
  <c r="R1163"/>
  <c r="P1163"/>
  <c r="BI1161"/>
  <c r="BH1161"/>
  <c r="BG1161"/>
  <c r="BF1161"/>
  <c r="T1161"/>
  <c r="R1161"/>
  <c r="P1161"/>
  <c r="BI1159"/>
  <c r="BH1159"/>
  <c r="BG1159"/>
  <c r="BF1159"/>
  <c r="T1159"/>
  <c r="R1159"/>
  <c r="P1159"/>
  <c r="BI1157"/>
  <c r="BH1157"/>
  <c r="BG1157"/>
  <c r="BF1157"/>
  <c r="T1157"/>
  <c r="R1157"/>
  <c r="P1157"/>
  <c r="BI1153"/>
  <c r="BH1153"/>
  <c r="BG1153"/>
  <c r="BF1153"/>
  <c r="T1153"/>
  <c r="R1153"/>
  <c r="P1153"/>
  <c r="BI1151"/>
  <c r="BH1151"/>
  <c r="BG1151"/>
  <c r="BF1151"/>
  <c r="T1151"/>
  <c r="R1151"/>
  <c r="P1151"/>
  <c r="BI1149"/>
  <c r="BH1149"/>
  <c r="BG1149"/>
  <c r="BF1149"/>
  <c r="T1149"/>
  <c r="R1149"/>
  <c r="P1149"/>
  <c r="BI1147"/>
  <c r="BH1147"/>
  <c r="BG1147"/>
  <c r="BF1147"/>
  <c r="T1147"/>
  <c r="R1147"/>
  <c r="P1147"/>
  <c r="BI1145"/>
  <c r="BH1145"/>
  <c r="BG1145"/>
  <c r="BF1145"/>
  <c r="T1145"/>
  <c r="R1145"/>
  <c r="P1145"/>
  <c r="BI1139"/>
  <c r="BH1139"/>
  <c r="BG1139"/>
  <c r="BF1139"/>
  <c r="T1139"/>
  <c r="R1139"/>
  <c r="P1139"/>
  <c r="BI1137"/>
  <c r="BH1137"/>
  <c r="BG1137"/>
  <c r="BF1137"/>
  <c r="T1137"/>
  <c r="R1137"/>
  <c r="P1137"/>
  <c r="BI1135"/>
  <c r="BH1135"/>
  <c r="BG1135"/>
  <c r="BF1135"/>
  <c r="T1135"/>
  <c r="R1135"/>
  <c r="P1135"/>
  <c r="BI1133"/>
  <c r="BH1133"/>
  <c r="BG1133"/>
  <c r="BF1133"/>
  <c r="T1133"/>
  <c r="R1133"/>
  <c r="P1133"/>
  <c r="BI1128"/>
  <c r="BH1128"/>
  <c r="BG1128"/>
  <c r="BF1128"/>
  <c r="T1128"/>
  <c r="R1128"/>
  <c r="P1128"/>
  <c r="BI1123"/>
  <c r="BH1123"/>
  <c r="BG1123"/>
  <c r="BF1123"/>
  <c r="T1123"/>
  <c r="R1123"/>
  <c r="P1123"/>
  <c r="BI1121"/>
  <c r="BH1121"/>
  <c r="BG1121"/>
  <c r="BF1121"/>
  <c r="T1121"/>
  <c r="R1121"/>
  <c r="P1121"/>
  <c r="BI1119"/>
  <c r="BH1119"/>
  <c r="BG1119"/>
  <c r="BF1119"/>
  <c r="T1119"/>
  <c r="R1119"/>
  <c r="P1119"/>
  <c r="BI1115"/>
  <c r="BH1115"/>
  <c r="BG1115"/>
  <c r="BF1115"/>
  <c r="T1115"/>
  <c r="R1115"/>
  <c r="P1115"/>
  <c r="BI1111"/>
  <c r="BH1111"/>
  <c r="BG1111"/>
  <c r="BF1111"/>
  <c r="T1111"/>
  <c r="R1111"/>
  <c r="P1111"/>
  <c r="BI1105"/>
  <c r="BH1105"/>
  <c r="BG1105"/>
  <c r="BF1105"/>
  <c r="T1105"/>
  <c r="R1105"/>
  <c r="P1105"/>
  <c r="BI1099"/>
  <c r="BH1099"/>
  <c r="BG1099"/>
  <c r="BF1099"/>
  <c r="T1099"/>
  <c r="R1099"/>
  <c r="P1099"/>
  <c r="BI1097"/>
  <c r="BH1097"/>
  <c r="BG1097"/>
  <c r="BF1097"/>
  <c r="T1097"/>
  <c r="R1097"/>
  <c r="P1097"/>
  <c r="BI1095"/>
  <c r="BH1095"/>
  <c r="BG1095"/>
  <c r="BF1095"/>
  <c r="T1095"/>
  <c r="R1095"/>
  <c r="P1095"/>
  <c r="BI1093"/>
  <c r="BH1093"/>
  <c r="BG1093"/>
  <c r="BF1093"/>
  <c r="T1093"/>
  <c r="R1093"/>
  <c r="P1093"/>
  <c r="BI1091"/>
  <c r="BH1091"/>
  <c r="BG1091"/>
  <c r="BF1091"/>
  <c r="T1091"/>
  <c r="R1091"/>
  <c r="P1091"/>
  <c r="BI1087"/>
  <c r="BH1087"/>
  <c r="BG1087"/>
  <c r="BF1087"/>
  <c r="T1087"/>
  <c r="R1087"/>
  <c r="P1087"/>
  <c r="BI1085"/>
  <c r="BH1085"/>
  <c r="BG1085"/>
  <c r="BF1085"/>
  <c r="T1085"/>
  <c r="R1085"/>
  <c r="P1085"/>
  <c r="BI1079"/>
  <c r="BH1079"/>
  <c r="BG1079"/>
  <c r="BF1079"/>
  <c r="T1079"/>
  <c r="R1079"/>
  <c r="P1079"/>
  <c r="BI1077"/>
  <c r="BH1077"/>
  <c r="BG1077"/>
  <c r="BF1077"/>
  <c r="T1077"/>
  <c r="R1077"/>
  <c r="P1077"/>
  <c r="BI1073"/>
  <c r="BH1073"/>
  <c r="BG1073"/>
  <c r="BF1073"/>
  <c r="T1073"/>
  <c r="R1073"/>
  <c r="P1073"/>
  <c r="BI1069"/>
  <c r="BH1069"/>
  <c r="BG1069"/>
  <c r="BF1069"/>
  <c r="T1069"/>
  <c r="R1069"/>
  <c r="P1069"/>
  <c r="BI1067"/>
  <c r="BH1067"/>
  <c r="BG1067"/>
  <c r="BF1067"/>
  <c r="T1067"/>
  <c r="R1067"/>
  <c r="P1067"/>
  <c r="BI1065"/>
  <c r="BH1065"/>
  <c r="BG1065"/>
  <c r="BF1065"/>
  <c r="T1065"/>
  <c r="R1065"/>
  <c r="P1065"/>
  <c r="BI1063"/>
  <c r="BH1063"/>
  <c r="BG1063"/>
  <c r="BF1063"/>
  <c r="T1063"/>
  <c r="R1063"/>
  <c r="P1063"/>
  <c r="BI1060"/>
  <c r="BH1060"/>
  <c r="BG1060"/>
  <c r="BF1060"/>
  <c r="T1060"/>
  <c r="R1060"/>
  <c r="P1060"/>
  <c r="BI1057"/>
  <c r="BH1057"/>
  <c r="BG1057"/>
  <c r="BF1057"/>
  <c r="T1057"/>
  <c r="R1057"/>
  <c r="P1057"/>
  <c r="BI1054"/>
  <c r="BH1054"/>
  <c r="BG1054"/>
  <c r="BF1054"/>
  <c r="T1054"/>
  <c r="R1054"/>
  <c r="P1054"/>
  <c r="BI1051"/>
  <c r="BH1051"/>
  <c r="BG1051"/>
  <c r="BF1051"/>
  <c r="T1051"/>
  <c r="R1051"/>
  <c r="P1051"/>
  <c r="BI1049"/>
  <c r="BH1049"/>
  <c r="BG1049"/>
  <c r="BF1049"/>
  <c r="T1049"/>
  <c r="R1049"/>
  <c r="P1049"/>
  <c r="BI1044"/>
  <c r="BH1044"/>
  <c r="BG1044"/>
  <c r="BF1044"/>
  <c r="T1044"/>
  <c r="R1044"/>
  <c r="P1044"/>
  <c r="BI1042"/>
  <c r="BH1042"/>
  <c r="BG1042"/>
  <c r="BF1042"/>
  <c r="T1042"/>
  <c r="R1042"/>
  <c r="P1042"/>
  <c r="BI1040"/>
  <c r="BH1040"/>
  <c r="BG1040"/>
  <c r="BF1040"/>
  <c r="T1040"/>
  <c r="R1040"/>
  <c r="P1040"/>
  <c r="BI1036"/>
  <c r="BH1036"/>
  <c r="BG1036"/>
  <c r="BF1036"/>
  <c r="T1036"/>
  <c r="R1036"/>
  <c r="P1036"/>
  <c r="BI1031"/>
  <c r="BH1031"/>
  <c r="BG1031"/>
  <c r="BF1031"/>
  <c r="T1031"/>
  <c r="R1031"/>
  <c r="P1031"/>
  <c r="BI1027"/>
  <c r="BH1027"/>
  <c r="BG1027"/>
  <c r="BF1027"/>
  <c r="T1027"/>
  <c r="R1027"/>
  <c r="P1027"/>
  <c r="BI1023"/>
  <c r="BH1023"/>
  <c r="BG1023"/>
  <c r="BF1023"/>
  <c r="T1023"/>
  <c r="R1023"/>
  <c r="P1023"/>
  <c r="BI1018"/>
  <c r="BH1018"/>
  <c r="BG1018"/>
  <c r="BF1018"/>
  <c r="T1018"/>
  <c r="R1018"/>
  <c r="P1018"/>
  <c r="BI1015"/>
  <c r="BH1015"/>
  <c r="BG1015"/>
  <c r="BF1015"/>
  <c r="T1015"/>
  <c r="R1015"/>
  <c r="P1015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6"/>
  <c r="BH1006"/>
  <c r="BG1006"/>
  <c r="BF1006"/>
  <c r="T1006"/>
  <c r="R1006"/>
  <c r="P1006"/>
  <c r="BI1004"/>
  <c r="BH1004"/>
  <c r="BG1004"/>
  <c r="BF1004"/>
  <c r="T1004"/>
  <c r="R1004"/>
  <c r="P1004"/>
  <c r="BI1002"/>
  <c r="BH1002"/>
  <c r="BG1002"/>
  <c r="BF1002"/>
  <c r="T1002"/>
  <c r="R1002"/>
  <c r="P1002"/>
  <c r="BI999"/>
  <c r="BH999"/>
  <c r="BG999"/>
  <c r="BF999"/>
  <c r="T999"/>
  <c r="R999"/>
  <c r="P999"/>
  <c r="BI993"/>
  <c r="BH993"/>
  <c r="BG993"/>
  <c r="BF993"/>
  <c r="T993"/>
  <c r="R993"/>
  <c r="P993"/>
  <c r="BI991"/>
  <c r="BH991"/>
  <c r="BG991"/>
  <c r="BF991"/>
  <c r="T991"/>
  <c r="R991"/>
  <c r="P991"/>
  <c r="BI989"/>
  <c r="BH989"/>
  <c r="BG989"/>
  <c r="BF989"/>
  <c r="T989"/>
  <c r="R989"/>
  <c r="P989"/>
  <c r="BI981"/>
  <c r="BH981"/>
  <c r="BG981"/>
  <c r="BF981"/>
  <c r="T981"/>
  <c r="R981"/>
  <c r="P981"/>
  <c r="BI979"/>
  <c r="BH979"/>
  <c r="BG979"/>
  <c r="BF979"/>
  <c r="T979"/>
  <c r="R979"/>
  <c r="P979"/>
  <c r="BI977"/>
  <c r="BH977"/>
  <c r="BG977"/>
  <c r="BF977"/>
  <c r="T977"/>
  <c r="R977"/>
  <c r="P977"/>
  <c r="BI973"/>
  <c r="BH973"/>
  <c r="BG973"/>
  <c r="BF973"/>
  <c r="T973"/>
  <c r="R973"/>
  <c r="P973"/>
  <c r="BI970"/>
  <c r="BH970"/>
  <c r="BG970"/>
  <c r="BF970"/>
  <c r="T970"/>
  <c r="R970"/>
  <c r="P970"/>
  <c r="BI964"/>
  <c r="BH964"/>
  <c r="BG964"/>
  <c r="BF964"/>
  <c r="T964"/>
  <c r="R964"/>
  <c r="P964"/>
  <c r="BI953"/>
  <c r="BH953"/>
  <c r="BG953"/>
  <c r="BF953"/>
  <c r="T953"/>
  <c r="R953"/>
  <c r="P953"/>
  <c r="BI945"/>
  <c r="BH945"/>
  <c r="BG945"/>
  <c r="BF945"/>
  <c r="T945"/>
  <c r="R945"/>
  <c r="P945"/>
  <c r="BI937"/>
  <c r="BH937"/>
  <c r="BG937"/>
  <c r="BF937"/>
  <c r="T937"/>
  <c r="R937"/>
  <c r="P937"/>
  <c r="BI934"/>
  <c r="BH934"/>
  <c r="BG934"/>
  <c r="BF934"/>
  <c r="T934"/>
  <c r="R934"/>
  <c r="P934"/>
  <c r="BI931"/>
  <c r="BH931"/>
  <c r="BG931"/>
  <c r="BF931"/>
  <c r="T931"/>
  <c r="R931"/>
  <c r="P931"/>
  <c r="BI927"/>
  <c r="BH927"/>
  <c r="BG927"/>
  <c r="BF927"/>
  <c r="T927"/>
  <c r="R927"/>
  <c r="P927"/>
  <c r="BI922"/>
  <c r="BH922"/>
  <c r="BG922"/>
  <c r="BF922"/>
  <c r="T922"/>
  <c r="R922"/>
  <c r="P922"/>
  <c r="BI919"/>
  <c r="BH919"/>
  <c r="BG919"/>
  <c r="BF919"/>
  <c r="T919"/>
  <c r="R919"/>
  <c r="P919"/>
  <c r="BI913"/>
  <c r="BH913"/>
  <c r="BG913"/>
  <c r="BF913"/>
  <c r="T913"/>
  <c r="R913"/>
  <c r="P913"/>
  <c r="BI911"/>
  <c r="BH911"/>
  <c r="BG911"/>
  <c r="BF911"/>
  <c r="T911"/>
  <c r="R911"/>
  <c r="P911"/>
  <c r="BI906"/>
  <c r="BH906"/>
  <c r="BG906"/>
  <c r="BF906"/>
  <c r="T906"/>
  <c r="R906"/>
  <c r="P906"/>
  <c r="BI903"/>
  <c r="BH903"/>
  <c r="BG903"/>
  <c r="BF903"/>
  <c r="T903"/>
  <c r="R903"/>
  <c r="P903"/>
  <c r="BI900"/>
  <c r="BH900"/>
  <c r="BG900"/>
  <c r="BF900"/>
  <c r="T900"/>
  <c r="R900"/>
  <c r="P900"/>
  <c r="BI897"/>
  <c r="BH897"/>
  <c r="BG897"/>
  <c r="BF897"/>
  <c r="T897"/>
  <c r="R897"/>
  <c r="P897"/>
  <c r="BI895"/>
  <c r="BH895"/>
  <c r="BG895"/>
  <c r="BF895"/>
  <c r="T895"/>
  <c r="R895"/>
  <c r="P895"/>
  <c r="BI893"/>
  <c r="BH893"/>
  <c r="BG893"/>
  <c r="BF893"/>
  <c r="T893"/>
  <c r="R893"/>
  <c r="P893"/>
  <c r="BI891"/>
  <c r="BH891"/>
  <c r="BG891"/>
  <c r="BF891"/>
  <c r="T891"/>
  <c r="R891"/>
  <c r="P891"/>
  <c r="BI889"/>
  <c r="BH889"/>
  <c r="BG889"/>
  <c r="BF889"/>
  <c r="T889"/>
  <c r="R889"/>
  <c r="P889"/>
  <c r="BI876"/>
  <c r="BH876"/>
  <c r="BG876"/>
  <c r="BF876"/>
  <c r="T876"/>
  <c r="R876"/>
  <c r="P876"/>
  <c r="BI874"/>
  <c r="BH874"/>
  <c r="BG874"/>
  <c r="BF874"/>
  <c r="T874"/>
  <c r="R874"/>
  <c r="P874"/>
  <c r="BI870"/>
  <c r="BH870"/>
  <c r="BG870"/>
  <c r="BF870"/>
  <c r="T870"/>
  <c r="R870"/>
  <c r="P870"/>
  <c r="BI866"/>
  <c r="BH866"/>
  <c r="BG866"/>
  <c r="BF866"/>
  <c r="T866"/>
  <c r="R866"/>
  <c r="P866"/>
  <c r="BI864"/>
  <c r="BH864"/>
  <c r="BG864"/>
  <c r="BF864"/>
  <c r="T864"/>
  <c r="R864"/>
  <c r="P864"/>
  <c r="BI862"/>
  <c r="BH862"/>
  <c r="BG862"/>
  <c r="BF862"/>
  <c r="T862"/>
  <c r="R862"/>
  <c r="P862"/>
  <c r="BI858"/>
  <c r="BH858"/>
  <c r="BG858"/>
  <c r="BF858"/>
  <c r="T858"/>
  <c r="R858"/>
  <c r="P858"/>
  <c r="BI856"/>
  <c r="BH856"/>
  <c r="BG856"/>
  <c r="BF856"/>
  <c r="T856"/>
  <c r="R856"/>
  <c r="P856"/>
  <c r="BI847"/>
  <c r="BH847"/>
  <c r="BG847"/>
  <c r="BF847"/>
  <c r="T847"/>
  <c r="R847"/>
  <c r="P847"/>
  <c r="BI845"/>
  <c r="BH845"/>
  <c r="BG845"/>
  <c r="BF845"/>
  <c r="T845"/>
  <c r="R845"/>
  <c r="P845"/>
  <c r="BI840"/>
  <c r="BH840"/>
  <c r="BG840"/>
  <c r="BF840"/>
  <c r="T840"/>
  <c r="R840"/>
  <c r="P840"/>
  <c r="BI838"/>
  <c r="BH838"/>
  <c r="BG838"/>
  <c r="BF838"/>
  <c r="T838"/>
  <c r="R838"/>
  <c r="P838"/>
  <c r="BI834"/>
  <c r="BH834"/>
  <c r="BG834"/>
  <c r="BF834"/>
  <c r="T834"/>
  <c r="R834"/>
  <c r="P834"/>
  <c r="BI831"/>
  <c r="BH831"/>
  <c r="BG831"/>
  <c r="BF831"/>
  <c r="T831"/>
  <c r="T830"/>
  <c r="R831"/>
  <c r="R830"/>
  <c r="P831"/>
  <c r="P830"/>
  <c r="BI829"/>
  <c r="BH829"/>
  <c r="BG829"/>
  <c r="BF829"/>
  <c r="T829"/>
  <c r="R829"/>
  <c r="P829"/>
  <c r="BI828"/>
  <c r="BH828"/>
  <c r="BG828"/>
  <c r="BF828"/>
  <c r="T828"/>
  <c r="R828"/>
  <c r="P828"/>
  <c r="BI827"/>
  <c r="BH827"/>
  <c r="BG827"/>
  <c r="BF827"/>
  <c r="T827"/>
  <c r="R827"/>
  <c r="P827"/>
  <c r="BI825"/>
  <c r="BH825"/>
  <c r="BG825"/>
  <c r="BF825"/>
  <c r="T825"/>
  <c r="R825"/>
  <c r="P825"/>
  <c r="BI824"/>
  <c r="BH824"/>
  <c r="BG824"/>
  <c r="BF824"/>
  <c r="T824"/>
  <c r="R824"/>
  <c r="P824"/>
  <c r="BI823"/>
  <c r="BH823"/>
  <c r="BG823"/>
  <c r="BF823"/>
  <c r="T823"/>
  <c r="R823"/>
  <c r="P823"/>
  <c r="BI817"/>
  <c r="BH817"/>
  <c r="BG817"/>
  <c r="BF817"/>
  <c r="T817"/>
  <c r="R817"/>
  <c r="P817"/>
  <c r="BI807"/>
  <c r="BH807"/>
  <c r="BG807"/>
  <c r="BF807"/>
  <c r="T807"/>
  <c r="R807"/>
  <c r="P807"/>
  <c r="BI794"/>
  <c r="BH794"/>
  <c r="BG794"/>
  <c r="BF794"/>
  <c r="T794"/>
  <c r="R794"/>
  <c r="P794"/>
  <c r="BI788"/>
  <c r="BH788"/>
  <c r="BG788"/>
  <c r="BF788"/>
  <c r="T788"/>
  <c r="R788"/>
  <c r="P788"/>
  <c r="BI785"/>
  <c r="BH785"/>
  <c r="BG785"/>
  <c r="BF785"/>
  <c r="T785"/>
  <c r="R785"/>
  <c r="P785"/>
  <c r="BI772"/>
  <c r="BH772"/>
  <c r="BG772"/>
  <c r="BF772"/>
  <c r="T772"/>
  <c r="R772"/>
  <c r="P772"/>
  <c r="BI761"/>
  <c r="BH761"/>
  <c r="BG761"/>
  <c r="BF761"/>
  <c r="T761"/>
  <c r="R761"/>
  <c r="P761"/>
  <c r="BI758"/>
  <c r="BH758"/>
  <c r="BG758"/>
  <c r="BF758"/>
  <c r="T758"/>
  <c r="R758"/>
  <c r="P758"/>
  <c r="BI752"/>
  <c r="BH752"/>
  <c r="BG752"/>
  <c r="BF752"/>
  <c r="T752"/>
  <c r="R752"/>
  <c r="P752"/>
  <c r="BI748"/>
  <c r="BH748"/>
  <c r="BG748"/>
  <c r="BF748"/>
  <c r="T748"/>
  <c r="R748"/>
  <c r="P748"/>
  <c r="BI746"/>
  <c r="BH746"/>
  <c r="BG746"/>
  <c r="BF746"/>
  <c r="T746"/>
  <c r="R746"/>
  <c r="P746"/>
  <c r="BI744"/>
  <c r="BH744"/>
  <c r="BG744"/>
  <c r="BF744"/>
  <c r="T744"/>
  <c r="R744"/>
  <c r="P744"/>
  <c r="BI741"/>
  <c r="BH741"/>
  <c r="BG741"/>
  <c r="BF741"/>
  <c r="T741"/>
  <c r="R741"/>
  <c r="P741"/>
  <c r="BI738"/>
  <c r="BH738"/>
  <c r="BG738"/>
  <c r="BF738"/>
  <c r="T738"/>
  <c r="R738"/>
  <c r="P738"/>
  <c r="BI734"/>
  <c r="BH734"/>
  <c r="BG734"/>
  <c r="BF734"/>
  <c r="T734"/>
  <c r="R734"/>
  <c r="P734"/>
  <c r="BI730"/>
  <c r="BH730"/>
  <c r="BG730"/>
  <c r="BF730"/>
  <c r="T730"/>
  <c r="R730"/>
  <c r="P730"/>
  <c r="BI726"/>
  <c r="BH726"/>
  <c r="BG726"/>
  <c r="BF726"/>
  <c r="T726"/>
  <c r="R726"/>
  <c r="P726"/>
  <c r="BI724"/>
  <c r="BH724"/>
  <c r="BG724"/>
  <c r="BF724"/>
  <c r="T724"/>
  <c r="R724"/>
  <c r="P724"/>
  <c r="BI721"/>
  <c r="BH721"/>
  <c r="BG721"/>
  <c r="BF721"/>
  <c r="T721"/>
  <c r="R721"/>
  <c r="P721"/>
  <c r="BI718"/>
  <c r="BH718"/>
  <c r="BG718"/>
  <c r="BF718"/>
  <c r="T718"/>
  <c r="R718"/>
  <c r="P718"/>
  <c r="BI713"/>
  <c r="BH713"/>
  <c r="BG713"/>
  <c r="BF713"/>
  <c r="T713"/>
  <c r="R713"/>
  <c r="P713"/>
  <c r="BI709"/>
  <c r="BH709"/>
  <c r="BG709"/>
  <c r="BF709"/>
  <c r="T709"/>
  <c r="R709"/>
  <c r="P709"/>
  <c r="BI705"/>
  <c r="BH705"/>
  <c r="BG705"/>
  <c r="BF705"/>
  <c r="T705"/>
  <c r="R705"/>
  <c r="P705"/>
  <c r="BI700"/>
  <c r="BH700"/>
  <c r="BG700"/>
  <c r="BF700"/>
  <c r="T700"/>
  <c r="R700"/>
  <c r="P700"/>
  <c r="BI697"/>
  <c r="BH697"/>
  <c r="BG697"/>
  <c r="BF697"/>
  <c r="T697"/>
  <c r="R697"/>
  <c r="P697"/>
  <c r="BI693"/>
  <c r="BH693"/>
  <c r="BG693"/>
  <c r="BF693"/>
  <c r="T693"/>
  <c r="R693"/>
  <c r="P693"/>
  <c r="BI685"/>
  <c r="BH685"/>
  <c r="BG685"/>
  <c r="BF685"/>
  <c r="T685"/>
  <c r="R685"/>
  <c r="P685"/>
  <c r="BI683"/>
  <c r="BH683"/>
  <c r="BG683"/>
  <c r="BF683"/>
  <c r="T683"/>
  <c r="R683"/>
  <c r="P683"/>
  <c r="BI681"/>
  <c r="BH681"/>
  <c r="BG681"/>
  <c r="BF681"/>
  <c r="T681"/>
  <c r="R681"/>
  <c r="P681"/>
  <c r="BI676"/>
  <c r="BH676"/>
  <c r="BG676"/>
  <c r="BF676"/>
  <c r="T676"/>
  <c r="R676"/>
  <c r="P676"/>
  <c r="BI674"/>
  <c r="BH674"/>
  <c r="BG674"/>
  <c r="BF674"/>
  <c r="T674"/>
  <c r="R674"/>
  <c r="P674"/>
  <c r="BI672"/>
  <c r="BH672"/>
  <c r="BG672"/>
  <c r="BF672"/>
  <c r="T672"/>
  <c r="R672"/>
  <c r="P672"/>
  <c r="BI670"/>
  <c r="BH670"/>
  <c r="BG670"/>
  <c r="BF670"/>
  <c r="T670"/>
  <c r="R670"/>
  <c r="P670"/>
  <c r="BI663"/>
  <c r="BH663"/>
  <c r="BG663"/>
  <c r="BF663"/>
  <c r="T663"/>
  <c r="R663"/>
  <c r="P663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4"/>
  <c r="BH654"/>
  <c r="BG654"/>
  <c r="BF654"/>
  <c r="T654"/>
  <c r="R654"/>
  <c r="P654"/>
  <c r="BI648"/>
  <c r="BH648"/>
  <c r="BG648"/>
  <c r="BF648"/>
  <c r="T648"/>
  <c r="R648"/>
  <c r="P648"/>
  <c r="BI646"/>
  <c r="BH646"/>
  <c r="BG646"/>
  <c r="BF646"/>
  <c r="T646"/>
  <c r="R646"/>
  <c r="P646"/>
  <c r="BI643"/>
  <c r="BH643"/>
  <c r="BG643"/>
  <c r="BF643"/>
  <c r="T643"/>
  <c r="R643"/>
  <c r="P643"/>
  <c r="BI639"/>
  <c r="BH639"/>
  <c r="BG639"/>
  <c r="BF639"/>
  <c r="T639"/>
  <c r="R639"/>
  <c r="P639"/>
  <c r="BI634"/>
  <c r="BH634"/>
  <c r="BG634"/>
  <c r="BF634"/>
  <c r="T634"/>
  <c r="R634"/>
  <c r="P634"/>
  <c r="BI629"/>
  <c r="BH629"/>
  <c r="BG629"/>
  <c r="BF629"/>
  <c r="T629"/>
  <c r="R629"/>
  <c r="P629"/>
  <c r="BI624"/>
  <c r="BH624"/>
  <c r="BG624"/>
  <c r="BF624"/>
  <c r="T624"/>
  <c r="R624"/>
  <c r="P624"/>
  <c r="BI619"/>
  <c r="BH619"/>
  <c r="BG619"/>
  <c r="BF619"/>
  <c r="T619"/>
  <c r="R619"/>
  <c r="P619"/>
  <c r="BI598"/>
  <c r="BH598"/>
  <c r="BG598"/>
  <c r="BF598"/>
  <c r="T598"/>
  <c r="R598"/>
  <c r="P598"/>
  <c r="BI591"/>
  <c r="BH591"/>
  <c r="BG591"/>
  <c r="BF591"/>
  <c r="T591"/>
  <c r="R591"/>
  <c r="P591"/>
  <c r="BI585"/>
  <c r="BH585"/>
  <c r="BG585"/>
  <c r="BF585"/>
  <c r="T585"/>
  <c r="R585"/>
  <c r="P585"/>
  <c r="BI580"/>
  <c r="BH580"/>
  <c r="BG580"/>
  <c r="BF580"/>
  <c r="T580"/>
  <c r="R580"/>
  <c r="P580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1"/>
  <c r="BH521"/>
  <c r="BG521"/>
  <c r="BF521"/>
  <c r="T521"/>
  <c r="R521"/>
  <c r="P521"/>
  <c r="BI511"/>
  <c r="BH511"/>
  <c r="BG511"/>
  <c r="BF511"/>
  <c r="T511"/>
  <c r="R511"/>
  <c r="P511"/>
  <c r="BI509"/>
  <c r="BH509"/>
  <c r="BG509"/>
  <c r="BF509"/>
  <c r="T509"/>
  <c r="R509"/>
  <c r="P509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65"/>
  <c r="BH465"/>
  <c r="BG465"/>
  <c r="BF465"/>
  <c r="T465"/>
  <c r="R465"/>
  <c r="P465"/>
  <c r="BI463"/>
  <c r="BH463"/>
  <c r="BG463"/>
  <c r="BF463"/>
  <c r="T463"/>
  <c r="R463"/>
  <c r="P463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R455"/>
  <c r="P455"/>
  <c r="BI451"/>
  <c r="BH451"/>
  <c r="BG451"/>
  <c r="BF451"/>
  <c r="T451"/>
  <c r="R451"/>
  <c r="P451"/>
  <c r="BI426"/>
  <c r="BH426"/>
  <c r="BG426"/>
  <c r="BF426"/>
  <c r="T426"/>
  <c r="R426"/>
  <c r="P426"/>
  <c r="BI420"/>
  <c r="BH420"/>
  <c r="BG420"/>
  <c r="BF420"/>
  <c r="T420"/>
  <c r="R420"/>
  <c r="P420"/>
  <c r="BI413"/>
  <c r="BH413"/>
  <c r="BG413"/>
  <c r="BF413"/>
  <c r="T413"/>
  <c r="R413"/>
  <c r="P413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50"/>
  <c r="BH350"/>
  <c r="BG350"/>
  <c r="BF350"/>
  <c r="T350"/>
  <c r="R350"/>
  <c r="P350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28"/>
  <c r="BH328"/>
  <c r="BG328"/>
  <c r="BF328"/>
  <c r="T328"/>
  <c r="R328"/>
  <c r="P328"/>
  <c r="BI326"/>
  <c r="BH326"/>
  <c r="BG326"/>
  <c r="BF326"/>
  <c r="T326"/>
  <c r="R326"/>
  <c r="P326"/>
  <c r="BI317"/>
  <c r="BH317"/>
  <c r="BG317"/>
  <c r="BF317"/>
  <c r="T317"/>
  <c r="R317"/>
  <c r="P317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1"/>
  <c r="BH231"/>
  <c r="BG231"/>
  <c r="BF231"/>
  <c r="T231"/>
  <c r="R231"/>
  <c r="P231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6"/>
  <c r="BH146"/>
  <c r="BG146"/>
  <c r="BF146"/>
  <c r="T146"/>
  <c r="R146"/>
  <c r="P146"/>
  <c r="J140"/>
  <c r="J139"/>
  <c r="F139"/>
  <c r="F137"/>
  <c r="E135"/>
  <c r="J92"/>
  <c r="J91"/>
  <c r="F91"/>
  <c r="F89"/>
  <c r="E87"/>
  <c r="J18"/>
  <c r="E18"/>
  <c r="F140"/>
  <c r="J17"/>
  <c r="J12"/>
  <c r="J89"/>
  <c r="E7"/>
  <c r="E133"/>
  <c i="1" r="L90"/>
  <c r="AM90"/>
  <c r="AM89"/>
  <c r="L89"/>
  <c r="AM87"/>
  <c r="L87"/>
  <c r="L85"/>
  <c r="L84"/>
  <c i="2" r="BK1504"/>
  <c r="BK730"/>
  <c r="J619"/>
  <c r="BK458"/>
  <c r="BK337"/>
  <c r="BK247"/>
  <c r="J1457"/>
  <c r="J1350"/>
  <c r="J1249"/>
  <c r="BK1163"/>
  <c r="BK1051"/>
  <c r="J1023"/>
  <c r="BK977"/>
  <c r="BK900"/>
  <c r="J788"/>
  <c r="J744"/>
  <c r="BK1509"/>
  <c r="BK1429"/>
  <c r="J1373"/>
  <c r="J1358"/>
  <c r="BK1275"/>
  <c r="J1176"/>
  <c r="J1121"/>
  <c r="BK1091"/>
  <c r="BK1060"/>
  <c r="J1036"/>
  <c r="BK196"/>
  <c r="J1492"/>
  <c r="J1472"/>
  <c r="J1440"/>
  <c r="BK1358"/>
  <c r="J1292"/>
  <c r="J1226"/>
  <c r="BK1165"/>
  <c r="BK1093"/>
  <c r="J1018"/>
  <c r="J889"/>
  <c r="J693"/>
  <c r="J585"/>
  <c r="J458"/>
  <c r="J269"/>
  <c r="BK1496"/>
  <c r="BK1401"/>
  <c r="BK1301"/>
  <c r="J1199"/>
  <c r="BK1042"/>
  <c r="BK1004"/>
  <c r="J979"/>
  <c r="J953"/>
  <c r="J900"/>
  <c r="BK874"/>
  <c r="J758"/>
  <c r="J724"/>
  <c r="J709"/>
  <c r="J676"/>
  <c r="J658"/>
  <c r="J598"/>
  <c r="J511"/>
  <c r="J451"/>
  <c r="BK407"/>
  <c r="J381"/>
  <c r="J360"/>
  <c r="BK279"/>
  <c i="3" r="BK188"/>
  <c r="J169"/>
  <c r="J144"/>
  <c r="BK167"/>
  <c r="J153"/>
  <c r="J152"/>
  <c r="J148"/>
  <c r="BK136"/>
  <c r="BK151"/>
  <c r="J134"/>
  <c r="J168"/>
  <c i="4" r="J184"/>
  <c r="J161"/>
  <c r="J138"/>
  <c r="BK154"/>
  <c r="BK184"/>
  <c r="BK165"/>
  <c r="J152"/>
  <c r="J126"/>
  <c r="BK182"/>
  <c r="J172"/>
  <c r="BK153"/>
  <c r="J137"/>
  <c r="BK128"/>
  <c r="BK148"/>
  <c r="BK156"/>
  <c r="BK130"/>
  <c r="J167"/>
  <c r="BK158"/>
  <c r="BK150"/>
  <c i="5" r="BK121"/>
  <c i="6" r="BK164"/>
  <c r="J128"/>
  <c r="J167"/>
  <c r="BK155"/>
  <c r="BK146"/>
  <c r="J138"/>
  <c r="J142"/>
  <c r="BK160"/>
  <c r="BK150"/>
  <c r="J158"/>
  <c i="2" r="BK1065"/>
  <c r="J895"/>
  <c r="J838"/>
  <c r="J772"/>
  <c r="BK670"/>
  <c r="J489"/>
  <c r="J370"/>
  <c r="J292"/>
  <c r="BK1472"/>
  <c r="J1449"/>
  <c r="BK1268"/>
  <c r="BK1147"/>
  <c r="J1067"/>
  <c r="BK149"/>
  <c r="BK1558"/>
  <c r="BK1550"/>
  <c r="BK1527"/>
  <c r="BK1517"/>
  <c r="BK1498"/>
  <c r="J1375"/>
  <c r="J1364"/>
  <c r="BK1278"/>
  <c r="J455"/>
  <c r="BK340"/>
  <c r="BK273"/>
  <c r="BK250"/>
  <c r="J199"/>
  <c r="J1494"/>
  <c r="BK1474"/>
  <c r="J1451"/>
  <c r="BK1381"/>
  <c r="J1344"/>
  <c r="BK1286"/>
  <c r="J1201"/>
  <c r="J1159"/>
  <c r="J1139"/>
  <c r="BK1040"/>
  <c r="J866"/>
  <c r="BK660"/>
  <c r="BK591"/>
  <c r="BK489"/>
  <c r="J328"/>
  <c r="J256"/>
  <c r="BK186"/>
  <c r="J1455"/>
  <c r="BK1379"/>
  <c r="J1270"/>
  <c r="J1188"/>
  <c r="J1153"/>
  <c r="BK1115"/>
  <c r="J304"/>
  <c r="J201"/>
  <c r="F37"/>
  <c i="7" r="J129"/>
  <c i="2" r="J1511"/>
  <c r="J1427"/>
  <c r="BK1375"/>
  <c r="BK1344"/>
  <c r="J1251"/>
  <c r="BK1170"/>
  <c r="BK1513"/>
  <c r="BK1455"/>
  <c r="J1397"/>
  <c r="BK1255"/>
  <c r="BK1213"/>
  <c r="J1170"/>
  <c r="J1087"/>
  <c r="BK1027"/>
  <c r="BK979"/>
  <c r="BK919"/>
  <c r="J862"/>
  <c r="J828"/>
  <c r="J734"/>
  <c r="BK683"/>
  <c r="BK536"/>
  <c r="J465"/>
  <c r="BK374"/>
  <c r="BK317"/>
  <c r="J263"/>
  <c r="J162"/>
  <c r="BK1565"/>
  <c r="BK1561"/>
  <c r="BK1554"/>
  <c r="J1549"/>
  <c r="BK1523"/>
  <c r="J1515"/>
  <c r="J1446"/>
  <c r="J1395"/>
  <c r="J1336"/>
  <c r="BK1244"/>
  <c r="J1137"/>
  <c r="BK1095"/>
  <c r="BK1057"/>
  <c r="BK1008"/>
  <c r="BK945"/>
  <c r="J911"/>
  <c r="BK858"/>
  <c r="J817"/>
  <c r="BK726"/>
  <c r="BK654"/>
  <c r="BK523"/>
  <c r="BK334"/>
  <c r="J277"/>
  <c r="BK245"/>
  <c r="J192"/>
  <c r="BK1487"/>
  <c r="BK1459"/>
  <c r="J1418"/>
  <c r="J1272"/>
  <c r="BK1219"/>
  <c r="BK1157"/>
  <c r="J1123"/>
  <c r="BK1015"/>
  <c r="BK823"/>
  <c r="BK643"/>
  <c r="J540"/>
  <c r="BK381"/>
  <c r="BK304"/>
  <c r="BK237"/>
  <c r="BK178"/>
  <c r="BK1405"/>
  <c r="J1360"/>
  <c r="J1255"/>
  <c r="J1157"/>
  <c r="BK1135"/>
  <c r="J1079"/>
  <c r="BK248"/>
  <c r="BK199"/>
  <c r="BK155"/>
  <c i="3" r="BK130"/>
  <c r="BK134"/>
  <c r="J159"/>
  <c r="J136"/>
  <c r="J166"/>
  <c r="J146"/>
  <c r="BK177"/>
  <c r="BK179"/>
  <c r="J143"/>
  <c r="J176"/>
  <c r="J184"/>
  <c r="BK141"/>
  <c r="BK149"/>
  <c i="4" r="BK180"/>
  <c r="BK159"/>
  <c r="BK175"/>
  <c r="J127"/>
  <c r="BK179"/>
  <c r="J159"/>
  <c i="6" r="BK141"/>
  <c r="J159"/>
  <c r="J152"/>
  <c r="BK131"/>
  <c r="BK166"/>
  <c r="J155"/>
  <c r="BK129"/>
  <c r="BK156"/>
  <c r="J144"/>
  <c r="BK135"/>
  <c i="7" r="BK145"/>
  <c r="BK131"/>
  <c i="2" r="J1500"/>
  <c r="BK1437"/>
  <c r="BK1395"/>
  <c r="J1369"/>
  <c r="BK1336"/>
  <c r="BK1292"/>
  <c r="BK1205"/>
  <c r="BK1159"/>
  <c r="J1054"/>
  <c r="J1006"/>
  <c r="BK937"/>
  <c r="J847"/>
  <c r="J752"/>
  <c r="BK700"/>
  <c r="BK585"/>
  <c r="J405"/>
  <c r="J344"/>
  <c r="BK263"/>
  <c r="BK162"/>
  <c r="BK1466"/>
  <c r="BK1409"/>
  <c r="J1374"/>
  <c r="J1258"/>
  <c r="BK1180"/>
  <c r="BK1097"/>
  <c r="BK999"/>
  <c r="BK973"/>
  <c r="BK870"/>
  <c r="J823"/>
  <c r="J746"/>
  <c r="J1517"/>
  <c r="BK1500"/>
  <c r="J1423"/>
  <c r="J1381"/>
  <c r="BK1320"/>
  <c r="BK1198"/>
  <c r="BK1128"/>
  <c r="BK1087"/>
  <c r="BK1031"/>
  <c r="BK953"/>
  <c r="J913"/>
  <c r="J870"/>
  <c r="BK828"/>
  <c r="BK752"/>
  <c r="BK705"/>
  <c r="BK624"/>
  <c r="BK521"/>
  <c r="J407"/>
  <c r="BK370"/>
  <c r="J300"/>
  <c r="BK256"/>
  <c r="BK205"/>
  <c r="BK1492"/>
  <c r="J1487"/>
  <c r="BK1464"/>
  <c r="BK1399"/>
  <c r="BK1356"/>
  <c r="J1275"/>
  <c r="BK1233"/>
  <c r="BK1151"/>
  <c r="J1091"/>
  <c r="J1060"/>
  <c r="J897"/>
  <c r="BK676"/>
  <c r="J569"/>
  <c r="J340"/>
  <c r="J294"/>
  <c r="BK231"/>
  <c r="J1577"/>
  <c r="J1403"/>
  <c r="J1331"/>
  <c r="BK1258"/>
  <c r="J1161"/>
  <c r="J1012"/>
  <c r="BK981"/>
  <c r="J937"/>
  <c r="BK911"/>
  <c r="BK889"/>
  <c r="J831"/>
  <c r="BK794"/>
  <c r="J726"/>
  <c r="J705"/>
  <c r="J674"/>
  <c r="J646"/>
  <c r="J526"/>
  <c r="J463"/>
  <c r="BK409"/>
  <c r="J383"/>
  <c r="BK344"/>
  <c r="J247"/>
  <c r="BK194"/>
  <c r="BK165"/>
  <c i="3" r="J147"/>
  <c r="J140"/>
  <c r="BK166"/>
  <c r="BK139"/>
  <c r="BK185"/>
  <c r="BK160"/>
  <c r="J189"/>
  <c r="BK186"/>
  <c r="BK133"/>
  <c r="J172"/>
  <c r="J167"/>
  <c r="BK180"/>
  <c r="BK154"/>
  <c r="BK127"/>
  <c i="4" r="BK171"/>
  <c r="J139"/>
  <c r="J179"/>
  <c r="J150"/>
  <c r="BK181"/>
  <c r="BK167"/>
  <c r="J142"/>
  <c r="BK187"/>
  <c r="J178"/>
  <c r="BK162"/>
  <c r="BK136"/>
  <c r="BK160"/>
  <c r="BK142"/>
  <c r="J148"/>
  <c r="BK129"/>
  <c r="J162"/>
  <c r="J132"/>
  <c r="J149"/>
  <c r="J134"/>
  <c i="6" r="BK165"/>
  <c r="BK143"/>
  <c r="J165"/>
  <c r="BK153"/>
  <c r="BK140"/>
  <c r="J123"/>
  <c r="BK148"/>
  <c r="BK168"/>
  <c r="BK152"/>
  <c r="BK161"/>
  <c r="J147"/>
  <c r="J131"/>
  <c r="J132"/>
  <c i="7" r="J135"/>
  <c i="2" r="F34"/>
  <c r="J903"/>
  <c r="BK845"/>
  <c r="J827"/>
  <c r="BK741"/>
  <c r="BK721"/>
  <c r="J700"/>
  <c r="BK672"/>
  <c r="J634"/>
  <c r="J523"/>
  <c r="BK460"/>
  <c r="BK413"/>
  <c r="J398"/>
  <c r="BK372"/>
  <c r="BK326"/>
  <c r="J245"/>
  <c r="J178"/>
  <c r="F36"/>
  <c r="J1498"/>
  <c r="J1434"/>
  <c r="J1393"/>
  <c r="BK1371"/>
  <c r="J1320"/>
  <c r="J1207"/>
  <c r="BK1153"/>
  <c r="J1031"/>
  <c r="BK989"/>
  <c r="J893"/>
  <c r="J834"/>
  <c r="BK746"/>
  <c r="J575"/>
  <c r="J413"/>
  <c r="J356"/>
  <c r="BK267"/>
  <c r="J155"/>
  <c r="J1459"/>
  <c r="J1405"/>
  <c r="BK685"/>
  <c r="BK575"/>
  <c r="J491"/>
  <c r="BK383"/>
  <c r="BK328"/>
  <c r="J273"/>
  <c r="BK174"/>
  <c r="J1565"/>
  <c r="BK1556"/>
  <c r="BK1542"/>
  <c r="J1521"/>
  <c r="BK1502"/>
  <c r="BK1418"/>
  <c r="BK1393"/>
  <c r="J1372"/>
  <c r="BK1332"/>
  <c r="BK1188"/>
  <c r="BK1123"/>
  <c r="BK1069"/>
  <c r="J1027"/>
  <c r="J981"/>
  <c r="BK761"/>
  <c r="BK646"/>
  <c r="BK569"/>
  <c r="BK465"/>
  <c r="J372"/>
  <c r="J326"/>
  <c r="BK269"/>
  <c r="BK244"/>
  <c r="J174"/>
  <c r="J1489"/>
  <c r="J1468"/>
  <c r="BK1373"/>
  <c r="J1340"/>
  <c r="J1282"/>
  <c r="BK1196"/>
  <c r="BK1105"/>
  <c r="BK1073"/>
  <c r="BK1006"/>
  <c r="BK838"/>
  <c r="J672"/>
  <c r="BK639"/>
  <c r="J571"/>
  <c r="BK296"/>
  <c r="J196"/>
  <c r="BK169"/>
  <c r="J1389"/>
  <c r="BK1054"/>
  <c r="J1002"/>
  <c r="J977"/>
  <c r="J934"/>
  <c r="J906"/>
  <c r="J891"/>
  <c r="BK834"/>
  <c r="J748"/>
  <c r="BK738"/>
  <c r="BK713"/>
  <c r="J683"/>
  <c r="J670"/>
  <c r="J580"/>
  <c r="BK493"/>
  <c r="BK426"/>
  <c r="BK405"/>
  <c r="J352"/>
  <c r="BK265"/>
  <c r="J214"/>
  <c r="BK146"/>
  <c i="3" r="BK146"/>
  <c r="J137"/>
  <c r="J183"/>
  <c r="BK143"/>
  <c r="J177"/>
  <c r="J151"/>
  <c r="J181"/>
  <c r="BK184"/>
  <c r="BK148"/>
  <c r="J174"/>
  <c r="J160"/>
  <c r="BK178"/>
  <c r="J150"/>
  <c r="BK164"/>
  <c r="J131"/>
  <c i="4" r="J187"/>
  <c r="J164"/>
  <c r="BK188"/>
  <c r="J151"/>
  <c r="BK183"/>
  <c r="BK151"/>
  <c r="J140"/>
  <c i="5" r="F36"/>
  <c i="1" r="BC98"/>
  <c i="6" r="J127"/>
  <c r="J162"/>
  <c r="J146"/>
  <c r="BK123"/>
  <c r="BK158"/>
  <c r="BK138"/>
  <c r="BK167"/>
  <c r="J148"/>
  <c r="BK122"/>
  <c r="BK127"/>
  <c i="7" r="BK139"/>
  <c r="J145"/>
  <c r="BK133"/>
  <c i="2" r="BK1451"/>
  <c r="J1411"/>
  <c r="BK1372"/>
  <c r="J1332"/>
  <c r="BK1270"/>
  <c r="BK1201"/>
  <c r="J1149"/>
  <c r="J1093"/>
  <c r="J964"/>
  <c r="J874"/>
  <c r="J825"/>
  <c r="BK697"/>
  <c r="BK538"/>
  <c r="BK358"/>
  <c r="J296"/>
  <c i="1" r="AS94"/>
  <c i="2" r="BK1289"/>
  <c r="J1219"/>
  <c r="J1095"/>
  <c r="J250"/>
  <c r="BK1574"/>
  <c r="BK1563"/>
  <c r="BK1552"/>
  <c r="J1527"/>
  <c r="J1015"/>
  <c r="J973"/>
  <c r="BK893"/>
  <c r="J829"/>
  <c r="J785"/>
  <c r="BK709"/>
  <c r="BK619"/>
  <c r="J493"/>
  <c r="J1099"/>
  <c r="BK913"/>
  <c r="BK817"/>
  <c r="J624"/>
  <c r="BK451"/>
  <c r="J337"/>
  <c r="J244"/>
  <c r="J190"/>
  <c r="BK1453"/>
  <c r="BK1397"/>
  <c r="BK1370"/>
  <c r="BK1251"/>
  <c r="J1174"/>
  <c r="J1133"/>
  <c r="J1057"/>
  <c r="J231"/>
  <c r="BK190"/>
  <c r="J34"/>
  <c i="3" r="J171"/>
  <c r="J155"/>
  <c r="BK157"/>
  <c r="BK142"/>
  <c r="BK138"/>
  <c r="J165"/>
  <c r="J135"/>
  <c i="4" r="J188"/>
  <c r="J177"/>
  <c r="J153"/>
  <c r="J182"/>
  <c r="J130"/>
  <c r="J180"/>
  <c r="J160"/>
  <c r="BK144"/>
  <c r="J183"/>
  <c r="BK177"/>
  <c r="J156"/>
  <c r="BK140"/>
  <c r="J163"/>
  <c r="J176"/>
  <c r="J146"/>
  <c r="BK127"/>
  <c i="5" r="F34"/>
  <c i="1" r="BA98"/>
  <c i="6" r="BK136"/>
  <c r="J164"/>
  <c r="J145"/>
  <c r="J169"/>
  <c r="J153"/>
  <c r="BK169"/>
  <c r="J151"/>
  <c r="J140"/>
  <c r="J129"/>
  <c r="J122"/>
  <c i="7" r="J133"/>
  <c i="2" r="BK1449"/>
  <c r="BK1407"/>
  <c r="BK1342"/>
  <c r="J1278"/>
  <c r="J1203"/>
  <c r="BK1111"/>
  <c r="BK1018"/>
  <c r="J931"/>
  <c r="J845"/>
  <c r="BK748"/>
  <c r="BK674"/>
  <c r="J542"/>
  <c r="BK396"/>
  <c r="J317"/>
  <c r="J237"/>
  <c r="J1509"/>
  <c r="J1437"/>
  <c r="BK1403"/>
  <c r="BK1321"/>
  <c r="J1253"/>
  <c r="J1205"/>
  <c r="J1151"/>
  <c r="J1069"/>
  <c r="BK1010"/>
  <c r="BK922"/>
  <c r="J864"/>
  <c r="BK829"/>
  <c r="BK663"/>
  <c r="J528"/>
  <c r="J396"/>
  <c r="J358"/>
  <c r="J298"/>
  <c r="BK220"/>
  <c r="BK1567"/>
  <c r="J1561"/>
  <c r="J1552"/>
  <c r="BK1535"/>
  <c r="J1523"/>
  <c r="BK1515"/>
  <c r="J1496"/>
  <c r="J1401"/>
  <c r="BK1374"/>
  <c r="BK1350"/>
  <c r="J1266"/>
  <c r="BK1149"/>
  <c r="J1105"/>
  <c r="J1065"/>
  <c r="J999"/>
  <c r="J927"/>
  <c r="J876"/>
  <c r="BK840"/>
  <c r="J794"/>
  <c r="J713"/>
  <c r="J639"/>
  <c r="BK540"/>
  <c r="J260"/>
  <c r="J186"/>
  <c r="BK1489"/>
  <c r="J1474"/>
  <c r="BK1431"/>
  <c r="J1301"/>
  <c r="J1244"/>
  <c r="BK1161"/>
  <c r="BK1079"/>
  <c r="J989"/>
  <c r="BK831"/>
  <c r="J663"/>
  <c r="BK598"/>
  <c r="BK511"/>
  <c r="BK398"/>
  <c r="BK277"/>
  <c r="BK203"/>
  <c r="J149"/>
  <c r="J1431"/>
  <c r="BK1377"/>
  <c r="J1268"/>
  <c r="J1163"/>
  <c r="BK1139"/>
  <c r="J1097"/>
  <c r="BK298"/>
  <c r="J240"/>
  <c r="J169"/>
  <c i="3" r="BK152"/>
  <c r="J141"/>
  <c r="BK181"/>
  <c r="J130"/>
  <c r="BK168"/>
  <c r="BK140"/>
  <c r="BK174"/>
  <c r="J186"/>
  <c r="BK169"/>
  <c r="BK131"/>
  <c r="BK161"/>
  <c i="2" r="BK1577"/>
  <c r="J1443"/>
  <c r="J1409"/>
  <c r="BK1364"/>
  <c r="BK1331"/>
  <c r="J1213"/>
  <c r="BK1182"/>
  <c r="BK1137"/>
  <c r="BK1044"/>
  <c r="BK970"/>
  <c r="J824"/>
  <c r="J738"/>
  <c r="J643"/>
  <c r="J509"/>
  <c r="BK385"/>
  <c r="BK300"/>
  <c r="J220"/>
  <c r="BK1427"/>
  <c r="BK1340"/>
  <c r="J1233"/>
  <c r="BK1176"/>
  <c r="BK1119"/>
  <c r="BK1036"/>
  <c r="BK991"/>
  <c r="BK964"/>
  <c r="BK856"/>
  <c r="BK772"/>
  <c r="BK724"/>
  <c r="J660"/>
  <c r="BK542"/>
  <c r="J460"/>
  <c r="BK360"/>
  <c r="BK292"/>
  <c r="BK214"/>
  <c r="J1563"/>
  <c r="J1554"/>
  <c r="J1542"/>
  <c r="J1525"/>
  <c r="BK1519"/>
  <c r="BK1494"/>
  <c r="J1407"/>
  <c r="J1377"/>
  <c r="J1356"/>
  <c r="J1289"/>
  <c r="BK1199"/>
  <c r="J1111"/>
  <c r="BK1085"/>
  <c r="J1049"/>
  <c r="J1004"/>
  <c r="BK931"/>
  <c r="BK864"/>
  <c r="BK825"/>
  <c r="J730"/>
  <c r="BK658"/>
  <c r="BK580"/>
  <c r="BK528"/>
  <c r="J385"/>
  <c r="BK302"/>
  <c r="J265"/>
  <c r="J217"/>
  <c r="J173"/>
  <c r="J1480"/>
  <c r="BK1443"/>
  <c r="J1371"/>
  <c r="J1342"/>
  <c r="BK1266"/>
  <c r="BK1194"/>
  <c r="J1145"/>
  <c r="BK1077"/>
  <c r="J1010"/>
  <c r="BK656"/>
  <c r="J573"/>
  <c r="J420"/>
  <c r="BK306"/>
  <c r="J205"/>
  <c r="J165"/>
  <c r="BK1434"/>
  <c r="J1368"/>
  <c r="J1051"/>
  <c r="J991"/>
  <c r="J970"/>
  <c r="J919"/>
  <c r="J840"/>
  <c r="J807"/>
  <c r="BK744"/>
  <c r="J718"/>
  <c r="BK681"/>
  <c r="J648"/>
  <c r="J538"/>
  <c r="BK491"/>
  <c r="BK400"/>
  <c r="J374"/>
  <c r="BK356"/>
  <c r="J289"/>
  <c i="3" r="BK155"/>
  <c r="J158"/>
  <c r="BK132"/>
  <c r="J162"/>
  <c r="J138"/>
  <c r="J178"/>
  <c r="J156"/>
  <c r="J188"/>
  <c r="J182"/>
  <c r="J191"/>
  <c r="J170"/>
  <c r="J149"/>
  <c r="J175"/>
  <c r="BK135"/>
  <c i="4" r="J155"/>
  <c r="BK147"/>
  <c r="J181"/>
  <c r="J171"/>
  <c r="BK146"/>
  <c r="BK131"/>
  <c r="BK155"/>
  <c r="J154"/>
  <c r="BK139"/>
  <c r="BK168"/>
  <c r="BK161"/>
  <c r="J168"/>
  <c r="BK126"/>
  <c i="5" r="J121"/>
  <c i="6" r="J150"/>
  <c r="J168"/>
  <c r="BK154"/>
  <c r="J141"/>
  <c r="BK132"/>
  <c r="J161"/>
  <c r="BK134"/>
  <c r="BK162"/>
  <c r="J149"/>
  <c r="BK149"/>
  <c r="J134"/>
  <c r="J133"/>
  <c i="7" r="J137"/>
  <c r="J139"/>
  <c r="J131"/>
  <c i="2" r="BK1207"/>
  <c r="J1135"/>
  <c r="J1464"/>
  <c r="BK1423"/>
  <c r="J1338"/>
  <c r="BK1226"/>
  <c r="BK1145"/>
  <c r="J1044"/>
  <c r="J993"/>
  <c r="BK927"/>
  <c r="BK891"/>
  <c r="J761"/>
  <c r="J697"/>
  <c r="BK634"/>
  <c r="BK526"/>
  <c r="BK455"/>
  <c r="BK352"/>
  <c r="J302"/>
  <c r="BK240"/>
  <c r="F35"/>
  <c i="3" r="J132"/>
  <c r="BK182"/>
  <c r="BK159"/>
  <c r="J185"/>
  <c r="BK173"/>
  <c r="BK150"/>
  <c r="J179"/>
  <c r="BK165"/>
  <c r="BK191"/>
  <c r="J164"/>
  <c i="4" r="BK173"/>
  <c r="BK166"/>
  <c r="J141"/>
  <c r="J174"/>
  <c r="BK132"/>
  <c r="J147"/>
  <c r="J128"/>
  <c r="J166"/>
  <c r="J169"/>
  <c r="BK137"/>
  <c i="6" r="J166"/>
  <c r="J130"/>
  <c r="BK157"/>
  <c r="BK151"/>
  <c r="BK130"/>
  <c r="J157"/>
  <c r="J139"/>
  <c r="J154"/>
  <c r="BK144"/>
  <c r="BK133"/>
  <c i="7" r="BK135"/>
  <c r="BK137"/>
  <c i="2" r="J1502"/>
  <c r="BK1446"/>
  <c r="BK1391"/>
  <c r="BK1360"/>
  <c r="BK1310"/>
  <c r="BK1261"/>
  <c r="BK1174"/>
  <c r="BK1049"/>
  <c r="BK934"/>
  <c r="J858"/>
  <c r="BK788"/>
  <c r="J681"/>
  <c r="J306"/>
  <c r="BK182"/>
  <c r="J1466"/>
  <c r="BK1413"/>
  <c r="J1399"/>
  <c r="BK1282"/>
  <c r="BK1203"/>
  <c r="BK1099"/>
  <c r="J1040"/>
  <c r="J1008"/>
  <c r="J945"/>
  <c r="BK876"/>
  <c r="BK847"/>
  <c r="BK758"/>
  <c r="BK648"/>
  <c r="J521"/>
  <c r="BK420"/>
  <c r="J350"/>
  <c r="J279"/>
  <c r="J182"/>
  <c r="J1574"/>
  <c r="J1556"/>
  <c r="J1550"/>
  <c r="J1535"/>
  <c r="BK1521"/>
  <c r="BK1511"/>
  <c r="J1453"/>
  <c r="J1391"/>
  <c r="BK1369"/>
  <c r="J1321"/>
  <c r="BK1253"/>
  <c r="J1182"/>
  <c r="J1119"/>
  <c r="J1077"/>
  <c r="BK1023"/>
  <c r="J922"/>
  <c r="BK866"/>
  <c r="BK827"/>
  <c r="BK734"/>
  <c r="J656"/>
  <c r="BK573"/>
  <c r="J400"/>
  <c r="BK308"/>
  <c r="BK252"/>
  <c r="J203"/>
  <c r="BK158"/>
  <c r="J654"/>
  <c r="J409"/>
  <c r="J308"/>
  <c r="J252"/>
  <c r="BK192"/>
  <c r="BK1440"/>
  <c r="BK1425"/>
  <c r="J1310"/>
  <c r="BK1249"/>
  <c r="J1165"/>
  <c r="J1147"/>
  <c r="BK1121"/>
  <c r="J1063"/>
  <c r="J158"/>
  <c i="3" r="J157"/>
  <c r="J127"/>
  <c r="BK147"/>
  <c r="J180"/>
  <c r="J154"/>
  <c r="BK176"/>
  <c r="BK171"/>
  <c r="BK183"/>
  <c r="BK162"/>
  <c r="J142"/>
  <c r="BK172"/>
  <c i="4" r="J175"/>
  <c r="BK164"/>
  <c r="J135"/>
  <c r="BK176"/>
  <c r="J129"/>
  <c r="BK141"/>
  <c r="BK172"/>
  <c r="BK138"/>
  <c r="J136"/>
  <c i="5" r="F37"/>
  <c i="1" r="BD98"/>
  <c i="6" r="BK139"/>
  <c r="J126"/>
  <c r="J160"/>
  <c r="J137"/>
  <c r="BK159"/>
  <c r="BK137"/>
  <c r="BK142"/>
  <c r="J136"/>
  <c r="BK128"/>
  <c i="7" r="BK129"/>
  <c r="J141"/>
  <c i="2" r="J1513"/>
  <c r="J1429"/>
  <c r="J1379"/>
  <c r="BK1338"/>
  <c r="BK1272"/>
  <c r="J1194"/>
  <c r="BK1133"/>
  <c r="BK993"/>
  <c r="BK897"/>
  <c r="J856"/>
  <c r="BK807"/>
  <c r="J721"/>
  <c r="J629"/>
  <c r="J536"/>
  <c r="BK289"/>
  <c r="BK201"/>
  <c r="BK1468"/>
  <c r="J1425"/>
  <c r="BK1389"/>
  <c r="J1198"/>
  <c r="J1085"/>
  <c r="BK1012"/>
  <c r="BK903"/>
  <c r="BK785"/>
  <c r="BK693"/>
  <c r="J591"/>
  <c r="BK509"/>
  <c r="J426"/>
  <c r="J334"/>
  <c r="J267"/>
  <c r="J146"/>
  <c r="J1567"/>
  <c r="J1558"/>
  <c r="BK1549"/>
  <c r="BK1525"/>
  <c r="J1519"/>
  <c r="J1504"/>
  <c r="BK1411"/>
  <c r="J1370"/>
  <c r="J1286"/>
  <c r="J1196"/>
  <c r="J1115"/>
  <c r="BK1063"/>
  <c r="J1042"/>
  <c r="BK1002"/>
  <c r="BK895"/>
  <c r="BK862"/>
  <c r="BK824"/>
  <c r="BK718"/>
  <c r="J685"/>
  <c r="BK571"/>
  <c r="BK463"/>
  <c r="BK350"/>
  <c r="BK294"/>
  <c r="J248"/>
  <c r="J194"/>
  <c r="BK1480"/>
  <c r="BK1457"/>
  <c r="J1413"/>
  <c r="BK1368"/>
  <c r="J1261"/>
  <c r="J1180"/>
  <c r="J1128"/>
  <c r="BK1067"/>
  <c r="BK906"/>
  <c r="J741"/>
  <c r="BK629"/>
  <c r="J1073"/>
  <c r="BK260"/>
  <c r="BK217"/>
  <c r="BK173"/>
  <c i="3" r="BK153"/>
  <c r="BK137"/>
  <c r="J161"/>
  <c r="J139"/>
  <c r="BK175"/>
  <c r="J173"/>
  <c r="BK189"/>
  <c r="BK170"/>
  <c r="BK156"/>
  <c r="BK158"/>
  <c r="J133"/>
  <c r="BK144"/>
  <c i="4" r="BK178"/>
  <c r="BK152"/>
  <c r="J173"/>
  <c r="J185"/>
  <c r="BK174"/>
  <c r="BK135"/>
  <c r="BK185"/>
  <c r="BK163"/>
  <c r="BK145"/>
  <c r="BK134"/>
  <c r="J144"/>
  <c r="J158"/>
  <c r="J145"/>
  <c r="BK169"/>
  <c r="J165"/>
  <c r="J131"/>
  <c r="BK149"/>
  <c i="5" r="F35"/>
  <c i="1" r="BB98"/>
  <c i="6" r="J135"/>
  <c r="BK163"/>
  <c r="BK147"/>
  <c r="J163"/>
  <c r="J143"/>
  <c r="J156"/>
  <c r="BK145"/>
  <c r="BK126"/>
  <c i="7" r="J143"/>
  <c r="BK141"/>
  <c r="BK143"/>
  <c i="2" l="1" r="R343"/>
  <c r="T875"/>
  <c r="BK1068"/>
  <c r="J1068"/>
  <c r="J112"/>
  <c r="R1376"/>
  <c r="BK1491"/>
  <c r="J1491"/>
  <c r="J118"/>
  <c r="BK1514"/>
  <c r="J1514"/>
  <c r="J119"/>
  <c r="T1560"/>
  <c r="T145"/>
  <c r="P198"/>
  <c r="R198"/>
  <c r="BK291"/>
  <c r="J291"/>
  <c r="J101"/>
  <c r="BK662"/>
  <c r="J662"/>
  <c r="J104"/>
  <c r="R822"/>
  <c r="T833"/>
  <c r="T857"/>
  <c r="R1195"/>
  <c r="BK1452"/>
  <c r="J1452"/>
  <c r="J116"/>
  <c r="T1491"/>
  <c r="T1514"/>
  <c r="BK1560"/>
  <c r="J1560"/>
  <c r="J122"/>
  <c i="3" r="R129"/>
  <c i="4" r="P125"/>
  <c r="P143"/>
  <c r="T170"/>
  <c i="6" r="R121"/>
  <c i="2" r="P145"/>
  <c r="P219"/>
  <c r="P291"/>
  <c r="R291"/>
  <c r="BK327"/>
  <c r="J327"/>
  <c r="J102"/>
  <c r="P327"/>
  <c r="T327"/>
  <c r="P875"/>
  <c r="P1068"/>
  <c r="P1376"/>
  <c i="3" r="BK129"/>
  <c r="J129"/>
  <c r="J100"/>
  <c r="BK145"/>
  <c r="J145"/>
  <c r="J101"/>
  <c r="T145"/>
  <c r="P163"/>
  <c r="R187"/>
  <c i="4" r="P133"/>
  <c r="T133"/>
  <c r="T157"/>
  <c r="BK186"/>
  <c r="J186"/>
  <c r="J103"/>
  <c i="6" r="P125"/>
  <c i="2" r="T219"/>
  <c r="T662"/>
  <c r="BK833"/>
  <c r="J833"/>
  <c r="J108"/>
  <c r="R992"/>
  <c r="T992"/>
  <c r="BK1376"/>
  <c r="J1376"/>
  <c r="J115"/>
  <c r="P1491"/>
  <c r="R1514"/>
  <c r="BK1555"/>
  <c r="J1555"/>
  <c r="J121"/>
  <c i="3" r="T129"/>
  <c r="R145"/>
  <c r="T163"/>
  <c r="T187"/>
  <c i="4" r="R143"/>
  <c r="BK170"/>
  <c r="J170"/>
  <c r="J102"/>
  <c r="T186"/>
  <c i="2" r="BK145"/>
  <c r="R219"/>
  <c r="P662"/>
  <c r="T822"/>
  <c r="P833"/>
  <c r="BK857"/>
  <c r="J857"/>
  <c r="J109"/>
  <c r="R857"/>
  <c r="T1068"/>
  <c r="T1376"/>
  <c r="R1491"/>
  <c r="P1514"/>
  <c r="R1560"/>
  <c i="6" r="P121"/>
  <c i="2" r="P343"/>
  <c r="R875"/>
  <c r="P1195"/>
  <c r="P1452"/>
  <c r="P1526"/>
  <c r="T1555"/>
  <c i="4" r="BK125"/>
  <c r="J125"/>
  <c r="J98"/>
  <c r="T143"/>
  <c i="6" r="T125"/>
  <c r="T120"/>
  <c r="T119"/>
  <c i="4" r="BK133"/>
  <c r="J133"/>
  <c r="J99"/>
  <c r="R133"/>
  <c r="BK157"/>
  <c r="J157"/>
  <c r="J101"/>
  <c r="P186"/>
  <c i="6" r="T121"/>
  <c i="2" r="BK343"/>
  <c r="J343"/>
  <c r="J103"/>
  <c r="BK875"/>
  <c r="J875"/>
  <c r="J110"/>
  <c r="BK1195"/>
  <c r="J1195"/>
  <c r="J114"/>
  <c r="R1452"/>
  <c r="BK1526"/>
  <c r="J1526"/>
  <c r="J120"/>
  <c r="P1555"/>
  <c i="3" r="P129"/>
  <c r="P145"/>
  <c r="BK163"/>
  <c r="J163"/>
  <c r="J102"/>
  <c r="R163"/>
  <c r="BK187"/>
  <c r="J187"/>
  <c r="J103"/>
  <c r="P187"/>
  <c i="4" r="T125"/>
  <c r="T124"/>
  <c r="T123"/>
  <c r="BK143"/>
  <c r="J143"/>
  <c r="J100"/>
  <c r="P170"/>
  <c i="6" r="BK121"/>
  <c r="J121"/>
  <c r="J98"/>
  <c i="2" r="BK219"/>
  <c r="J219"/>
  <c r="J100"/>
  <c r="T291"/>
  <c r="R327"/>
  <c r="P992"/>
  <c r="BK1164"/>
  <c r="J1164"/>
  <c r="J113"/>
  <c r="T1164"/>
  <c r="P1560"/>
  <c i="4" r="R170"/>
  <c i="2" r="R145"/>
  <c r="BK198"/>
  <c r="J198"/>
  <c r="J99"/>
  <c r="T198"/>
  <c r="R662"/>
  <c r="P822"/>
  <c r="R833"/>
  <c r="BK992"/>
  <c r="J992"/>
  <c r="J111"/>
  <c r="R1068"/>
  <c r="P1164"/>
  <c r="R1164"/>
  <c r="T1452"/>
  <c r="R1526"/>
  <c r="R1555"/>
  <c i="4" r="R125"/>
  <c r="R157"/>
  <c r="R186"/>
  <c i="6" r="BK125"/>
  <c r="J125"/>
  <c r="J99"/>
  <c i="2" r="T343"/>
  <c r="BK822"/>
  <c r="J822"/>
  <c r="J105"/>
  <c r="P857"/>
  <c r="T1195"/>
  <c r="T1526"/>
  <c i="4" r="P157"/>
  <c i="6" r="R125"/>
  <c i="3" r="BK126"/>
  <c r="J126"/>
  <c r="J98"/>
  <c i="7" r="BK128"/>
  <c r="J128"/>
  <c r="J98"/>
  <c r="BK134"/>
  <c r="J134"/>
  <c r="J101"/>
  <c r="BK138"/>
  <c r="J138"/>
  <c r="J103"/>
  <c r="BK132"/>
  <c r="J132"/>
  <c r="J100"/>
  <c r="BK136"/>
  <c r="J136"/>
  <c r="J102"/>
  <c r="BK144"/>
  <c r="J144"/>
  <c r="J106"/>
  <c i="5" r="BK120"/>
  <c r="J120"/>
  <c r="J98"/>
  <c i="7" r="BK142"/>
  <c r="J142"/>
  <c r="J105"/>
  <c i="2" r="BK1576"/>
  <c r="J1576"/>
  <c r="J123"/>
  <c i="3" r="BK190"/>
  <c r="J190"/>
  <c r="J104"/>
  <c i="2" r="BK1488"/>
  <c r="J1488"/>
  <c r="J117"/>
  <c i="7" r="BK130"/>
  <c r="J130"/>
  <c r="J99"/>
  <c r="BK140"/>
  <c r="J140"/>
  <c r="J104"/>
  <c i="2" r="BK830"/>
  <c r="J830"/>
  <c r="J106"/>
  <c i="6" r="BK120"/>
  <c r="J120"/>
  <c r="J97"/>
  <c i="7" r="J120"/>
  <c r="BE137"/>
  <c r="BE139"/>
  <c r="F92"/>
  <c r="BE129"/>
  <c r="BE133"/>
  <c r="BE135"/>
  <c r="BE141"/>
  <c r="BE143"/>
  <c r="E85"/>
  <c r="BE145"/>
  <c r="BE131"/>
  <c i="6" r="BE129"/>
  <c r="BE133"/>
  <c r="BE139"/>
  <c r="BE130"/>
  <c r="F92"/>
  <c r="BE132"/>
  <c r="BE137"/>
  <c r="BE127"/>
  <c r="BE143"/>
  <c r="BE152"/>
  <c r="BE153"/>
  <c r="BE155"/>
  <c r="BE169"/>
  <c r="BE145"/>
  <c r="BE147"/>
  <c r="BE150"/>
  <c r="BE159"/>
  <c r="BE161"/>
  <c r="BE162"/>
  <c r="BE164"/>
  <c r="BE165"/>
  <c r="BE167"/>
  <c r="E85"/>
  <c r="BE128"/>
  <c r="BE136"/>
  <c r="BE144"/>
  <c r="BE146"/>
  <c r="BE148"/>
  <c r="BE149"/>
  <c r="BE151"/>
  <c r="BE154"/>
  <c r="BE157"/>
  <c r="BE158"/>
  <c r="BE168"/>
  <c r="BE140"/>
  <c r="BE141"/>
  <c r="J89"/>
  <c r="BE123"/>
  <c r="BE138"/>
  <c r="BE156"/>
  <c r="BE160"/>
  <c r="BE166"/>
  <c r="BE122"/>
  <c r="BE126"/>
  <c r="BE131"/>
  <c r="BE134"/>
  <c r="BE135"/>
  <c r="BE142"/>
  <c r="BE163"/>
  <c i="4" r="BK124"/>
  <c r="BK123"/>
  <c r="J123"/>
  <c r="J96"/>
  <c i="5" r="F92"/>
  <c r="E85"/>
  <c r="J112"/>
  <c r="BE121"/>
  <c i="4" r="BE128"/>
  <c r="BE138"/>
  <c r="BE142"/>
  <c r="J89"/>
  <c r="J120"/>
  <c r="BE130"/>
  <c r="BE131"/>
  <c r="BE132"/>
  <c r="BE134"/>
  <c r="BE149"/>
  <c r="J91"/>
  <c r="F91"/>
  <c r="BE127"/>
  <c r="BE135"/>
  <c r="BE150"/>
  <c r="F92"/>
  <c r="BE129"/>
  <c r="BE171"/>
  <c i="3" r="BK128"/>
  <c i="4" r="E113"/>
  <c r="BE137"/>
  <c r="BE140"/>
  <c r="BE162"/>
  <c r="BE168"/>
  <c r="BE151"/>
  <c r="BE152"/>
  <c r="BE153"/>
  <c r="BE156"/>
  <c r="BE159"/>
  <c r="BE165"/>
  <c r="BE166"/>
  <c r="BE167"/>
  <c r="BE169"/>
  <c r="BE173"/>
  <c r="BE174"/>
  <c r="BE179"/>
  <c r="BE183"/>
  <c r="BE126"/>
  <c r="BE161"/>
  <c r="BE175"/>
  <c r="BE188"/>
  <c r="BE136"/>
  <c r="BE146"/>
  <c r="BE154"/>
  <c r="BE164"/>
  <c r="BE180"/>
  <c r="BE181"/>
  <c r="BE187"/>
  <c r="BE139"/>
  <c r="BE147"/>
  <c r="BE155"/>
  <c r="BE172"/>
  <c r="BE177"/>
  <c r="BE178"/>
  <c r="BE184"/>
  <c r="BE185"/>
  <c r="BE141"/>
  <c r="BE144"/>
  <c r="BE145"/>
  <c r="BE148"/>
  <c r="BE158"/>
  <c r="BE160"/>
  <c r="BE163"/>
  <c r="BE176"/>
  <c r="BE182"/>
  <c i="3" r="F120"/>
  <c r="BE130"/>
  <c r="BE140"/>
  <c r="BE160"/>
  <c r="J121"/>
  <c r="BE139"/>
  <c r="BE157"/>
  <c r="BE161"/>
  <c r="BE166"/>
  <c i="2" r="BK832"/>
  <c r="J832"/>
  <c r="J107"/>
  <c i="3" r="BE141"/>
  <c r="BE151"/>
  <c r="BE162"/>
  <c r="BE168"/>
  <c r="BE174"/>
  <c r="BE179"/>
  <c r="BE182"/>
  <c r="BE189"/>
  <c r="BE133"/>
  <c r="BE138"/>
  <c r="BE147"/>
  <c r="BE152"/>
  <c r="BE164"/>
  <c r="BE167"/>
  <c r="BE169"/>
  <c r="BE170"/>
  <c r="BE173"/>
  <c r="BE175"/>
  <c r="BE181"/>
  <c r="BE191"/>
  <c r="BE131"/>
  <c r="BE134"/>
  <c r="BE149"/>
  <c r="BE172"/>
  <c r="BE183"/>
  <c r="BE180"/>
  <c r="BE184"/>
  <c r="E85"/>
  <c r="BE137"/>
  <c r="BE143"/>
  <c r="BE153"/>
  <c r="BE188"/>
  <c r="J120"/>
  <c r="BE132"/>
  <c r="BE135"/>
  <c r="BE146"/>
  <c r="BE148"/>
  <c r="BE150"/>
  <c r="BE156"/>
  <c r="BE158"/>
  <c r="F92"/>
  <c r="BE165"/>
  <c r="BE171"/>
  <c r="BE176"/>
  <c r="BE177"/>
  <c r="BE178"/>
  <c r="BE185"/>
  <c r="BE186"/>
  <c i="2" r="J145"/>
  <c r="J98"/>
  <c i="3" r="BE155"/>
  <c r="J89"/>
  <c r="BE127"/>
  <c r="BE136"/>
  <c r="BE142"/>
  <c r="BE144"/>
  <c r="BE154"/>
  <c r="BE159"/>
  <c i="1" r="BB95"/>
  <c r="BC95"/>
  <c i="2" r="F92"/>
  <c r="J137"/>
  <c r="BE158"/>
  <c r="BE182"/>
  <c r="BE192"/>
  <c r="BE196"/>
  <c r="BE237"/>
  <c r="BE244"/>
  <c r="BE252"/>
  <c r="BE256"/>
  <c r="BE267"/>
  <c r="BE273"/>
  <c r="BE294"/>
  <c r="BE306"/>
  <c r="BE308"/>
  <c r="BE328"/>
  <c r="BE337"/>
  <c r="BE344"/>
  <c r="BE360"/>
  <c r="BE372"/>
  <c r="BE396"/>
  <c r="BE398"/>
  <c r="BE460"/>
  <c r="BE521"/>
  <c r="BE569"/>
  <c r="BE619"/>
  <c r="BE646"/>
  <c r="BE656"/>
  <c r="BE663"/>
  <c r="BE713"/>
  <c r="BE730"/>
  <c r="BE746"/>
  <c r="BE752"/>
  <c r="BE772"/>
  <c r="BE785"/>
  <c r="BE817"/>
  <c r="BE829"/>
  <c r="BE838"/>
  <c r="BE840"/>
  <c r="BE858"/>
  <c r="BE862"/>
  <c r="BE876"/>
  <c r="BE895"/>
  <c r="BE897"/>
  <c r="BE913"/>
  <c r="BE931"/>
  <c r="BE937"/>
  <c r="BE953"/>
  <c r="BE964"/>
  <c r="BE970"/>
  <c r="BE989"/>
  <c r="BE991"/>
  <c r="BE993"/>
  <c r="BE999"/>
  <c r="BE1027"/>
  <c r="BE1036"/>
  <c r="BE1054"/>
  <c r="BE1060"/>
  <c r="BE1067"/>
  <c r="BE1077"/>
  <c r="BE1085"/>
  <c r="BE1091"/>
  <c r="BE1095"/>
  <c r="BE1123"/>
  <c r="BE1133"/>
  <c r="BE1147"/>
  <c r="BE1151"/>
  <c r="BE1153"/>
  <c r="BE1161"/>
  <c r="BE1182"/>
  <c r="BE1198"/>
  <c r="BE1226"/>
  <c r="BE1253"/>
  <c r="BE1261"/>
  <c r="BE1331"/>
  <c r="BE1350"/>
  <c r="BE1358"/>
  <c r="BE1364"/>
  <c r="BE1368"/>
  <c r="BE1391"/>
  <c r="BE1393"/>
  <c r="BE1409"/>
  <c r="BE1423"/>
  <c r="BE1429"/>
  <c r="BE1446"/>
  <c r="BE1451"/>
  <c r="BE1494"/>
  <c r="BE1496"/>
  <c r="BE1500"/>
  <c r="BE1577"/>
  <c r="BE149"/>
  <c r="BE155"/>
  <c r="BE162"/>
  <c r="BE174"/>
  <c r="BE201"/>
  <c r="BE214"/>
  <c r="BE220"/>
  <c r="BE240"/>
  <c r="BE250"/>
  <c r="BE292"/>
  <c r="BE300"/>
  <c r="BE302"/>
  <c r="BE334"/>
  <c r="BE405"/>
  <c r="BE407"/>
  <c r="BE426"/>
  <c r="BE455"/>
  <c r="BE509"/>
  <c r="BE523"/>
  <c r="BE538"/>
  <c r="BE542"/>
  <c r="BE634"/>
  <c r="BE648"/>
  <c r="BE683"/>
  <c r="BE685"/>
  <c r="BE824"/>
  <c r="BE825"/>
  <c r="BE828"/>
  <c r="BE834"/>
  <c r="BE847"/>
  <c r="BE864"/>
  <c r="BE903"/>
  <c r="BE911"/>
  <c r="BE919"/>
  <c r="BE981"/>
  <c r="BE1002"/>
  <c r="BE1008"/>
  <c r="BE1012"/>
  <c r="BE1063"/>
  <c r="BE1069"/>
  <c r="BE1087"/>
  <c r="BE1121"/>
  <c r="BE1137"/>
  <c r="BE1149"/>
  <c r="BE1159"/>
  <c r="BE1163"/>
  <c r="BE1170"/>
  <c r="BE1176"/>
  <c r="BE1251"/>
  <c r="BE1255"/>
  <c r="BE1258"/>
  <c r="BE1268"/>
  <c r="BE1272"/>
  <c r="BE1289"/>
  <c r="BE1320"/>
  <c r="BE1336"/>
  <c r="BE1360"/>
  <c r="BE1370"/>
  <c r="BE1377"/>
  <c r="BE1397"/>
  <c r="BE1407"/>
  <c r="BE1411"/>
  <c r="BE1427"/>
  <c r="BE1437"/>
  <c r="BE1453"/>
  <c r="BE1464"/>
  <c r="BE1468"/>
  <c r="BE1480"/>
  <c r="BE1487"/>
  <c r="BE1489"/>
  <c r="BE1492"/>
  <c r="BE178"/>
  <c r="BE247"/>
  <c r="BE263"/>
  <c r="BE289"/>
  <c r="BE296"/>
  <c r="BE304"/>
  <c r="BE317"/>
  <c r="BE352"/>
  <c r="BE358"/>
  <c r="BE374"/>
  <c r="BE381"/>
  <c r="BE385"/>
  <c r="BE413"/>
  <c r="BE451"/>
  <c r="BE491"/>
  <c r="BE591"/>
  <c r="BE629"/>
  <c r="BE639"/>
  <c r="BE643"/>
  <c r="BE654"/>
  <c r="BE660"/>
  <c r="BE670"/>
  <c r="BE674"/>
  <c r="BE681"/>
  <c r="BE693"/>
  <c r="BE697"/>
  <c r="BE705"/>
  <c r="BE724"/>
  <c r="BE889"/>
  <c r="BE900"/>
  <c r="BE906"/>
  <c r="BE922"/>
  <c r="BE973"/>
  <c r="BE977"/>
  <c r="BE1042"/>
  <c r="BE1073"/>
  <c r="BE1097"/>
  <c r="BE1099"/>
  <c r="BE1105"/>
  <c r="BE1111"/>
  <c r="BE1119"/>
  <c r="BE1135"/>
  <c r="BE1139"/>
  <c r="BE1157"/>
  <c r="BE1194"/>
  <c r="BE1233"/>
  <c r="BE1270"/>
  <c r="BE1282"/>
  <c r="BE1338"/>
  <c r="BE1340"/>
  <c r="BE1342"/>
  <c r="BE1344"/>
  <c r="BE1369"/>
  <c r="BE1371"/>
  <c r="BE1372"/>
  <c r="BE1379"/>
  <c r="BE1389"/>
  <c r="BE1403"/>
  <c r="BE1413"/>
  <c r="BE1418"/>
  <c r="BE1443"/>
  <c r="BE1449"/>
  <c r="BE1498"/>
  <c r="BE1502"/>
  <c r="BE1504"/>
  <c r="BE1509"/>
  <c r="BE1511"/>
  <c r="BE1513"/>
  <c r="BE1515"/>
  <c r="BE1517"/>
  <c r="BE1519"/>
  <c r="BE1521"/>
  <c r="BE1523"/>
  <c r="BE1525"/>
  <c r="BE1527"/>
  <c r="BE1535"/>
  <c r="BE1542"/>
  <c r="BE1549"/>
  <c r="BE1550"/>
  <c r="BE1552"/>
  <c r="BE1554"/>
  <c r="BE1556"/>
  <c r="BE1558"/>
  <c r="BE1561"/>
  <c r="BE1563"/>
  <c r="BE1565"/>
  <c r="BE1567"/>
  <c r="BE1574"/>
  <c i="1" r="AW95"/>
  <c i="2" r="E85"/>
  <c r="BE146"/>
  <c r="BE165"/>
  <c r="BE169"/>
  <c r="BE173"/>
  <c r="BE186"/>
  <c r="BE190"/>
  <c r="BE194"/>
  <c r="BE203"/>
  <c r="BE248"/>
  <c r="BE260"/>
  <c r="BE269"/>
  <c r="BE277"/>
  <c r="BE326"/>
  <c r="BE458"/>
  <c r="BE463"/>
  <c r="BE489"/>
  <c r="BE511"/>
  <c r="BE573"/>
  <c r="BE580"/>
  <c r="BE585"/>
  <c r="BE658"/>
  <c r="BE700"/>
  <c r="BE721"/>
  <c r="BE738"/>
  <c r="BE741"/>
  <c r="BE748"/>
  <c r="BE758"/>
  <c r="BE788"/>
  <c r="BE807"/>
  <c r="BE827"/>
  <c r="BE831"/>
  <c r="BE856"/>
  <c r="BE874"/>
  <c r="BE934"/>
  <c r="BE945"/>
  <c r="BE1006"/>
  <c r="BE1015"/>
  <c r="BE1018"/>
  <c r="BE1031"/>
  <c r="BE1044"/>
  <c r="BE1049"/>
  <c r="BE1065"/>
  <c r="BE1079"/>
  <c r="BE1093"/>
  <c r="BE1174"/>
  <c r="BE1196"/>
  <c r="BE1201"/>
  <c r="BE1213"/>
  <c r="BE1266"/>
  <c r="BE1278"/>
  <c r="BE1286"/>
  <c r="BE1292"/>
  <c r="BE1310"/>
  <c r="BE1332"/>
  <c r="BE1373"/>
  <c r="BE1375"/>
  <c r="BE1381"/>
  <c r="BE1395"/>
  <c r="BE1401"/>
  <c r="BE1431"/>
  <c r="BE1434"/>
  <c r="BE1455"/>
  <c r="BE1457"/>
  <c r="BE1459"/>
  <c r="BE1466"/>
  <c r="BE1472"/>
  <c r="BE1474"/>
  <c r="BE199"/>
  <c r="BE205"/>
  <c r="BE217"/>
  <c r="BE231"/>
  <c r="BE245"/>
  <c r="BE265"/>
  <c r="BE279"/>
  <c r="BE298"/>
  <c r="BE340"/>
  <c r="BE350"/>
  <c r="BE356"/>
  <c r="BE370"/>
  <c r="BE383"/>
  <c r="BE400"/>
  <c r="BE409"/>
  <c r="BE420"/>
  <c r="BE465"/>
  <c r="BE493"/>
  <c r="BE526"/>
  <c r="BE528"/>
  <c r="BE536"/>
  <c r="BE540"/>
  <c r="BE571"/>
  <c r="BE575"/>
  <c r="BE598"/>
  <c r="BE624"/>
  <c r="BE672"/>
  <c r="BE676"/>
  <c r="BE709"/>
  <c r="BE718"/>
  <c r="BE726"/>
  <c r="BE734"/>
  <c r="BE744"/>
  <c r="BE761"/>
  <c r="BE794"/>
  <c r="BE823"/>
  <c r="BE845"/>
  <c r="BE866"/>
  <c r="BE870"/>
  <c r="BE891"/>
  <c r="BE893"/>
  <c r="BE927"/>
  <c r="BE979"/>
  <c r="BE1004"/>
  <c r="BE1010"/>
  <c r="BE1023"/>
  <c r="BE1040"/>
  <c r="BE1051"/>
  <c r="BE1057"/>
  <c r="BE1115"/>
  <c r="BE1128"/>
  <c r="BE1145"/>
  <c r="BE1165"/>
  <c r="BE1180"/>
  <c r="BE1188"/>
  <c r="BE1199"/>
  <c r="BE1203"/>
  <c r="BE1205"/>
  <c r="BE1207"/>
  <c r="BE1219"/>
  <c r="BE1244"/>
  <c r="BE1249"/>
  <c r="BE1275"/>
  <c r="BE1301"/>
  <c r="BE1321"/>
  <c r="BE1356"/>
  <c r="BE1374"/>
  <c r="BE1399"/>
  <c r="BE1405"/>
  <c r="BE1425"/>
  <c r="BE1440"/>
  <c i="1" r="BA95"/>
  <c r="BD95"/>
  <c i="3" r="J34"/>
  <c i="1" r="AW96"/>
  <c i="7" r="F34"/>
  <c i="1" r="BA100"/>
  <c i="3" r="F36"/>
  <c i="1" r="BC96"/>
  <c i="6" r="F36"/>
  <c i="1" r="BC99"/>
  <c i="4" r="F35"/>
  <c i="1" r="BB97"/>
  <c i="6" r="J34"/>
  <c i="1" r="AW99"/>
  <c i="3" r="F37"/>
  <c i="1" r="BD96"/>
  <c i="7" r="F37"/>
  <c i="1" r="BD100"/>
  <c i="5" r="F33"/>
  <c i="1" r="AZ98"/>
  <c i="6" r="F34"/>
  <c i="1" r="BA99"/>
  <c i="4" r="F37"/>
  <c i="1" r="BD97"/>
  <c i="7" r="J34"/>
  <c i="1" r="AW100"/>
  <c i="4" r="F34"/>
  <c i="1" r="BA97"/>
  <c i="5" r="J34"/>
  <c i="1" r="AW98"/>
  <c i="6" r="F37"/>
  <c i="1" r="BD99"/>
  <c i="3" r="F34"/>
  <c i="1" r="BA96"/>
  <c i="4" r="J34"/>
  <c i="1" r="AW97"/>
  <c i="7" r="F36"/>
  <c i="1" r="BC100"/>
  <c i="3" r="F35"/>
  <c i="1" r="BB96"/>
  <c i="6" r="F35"/>
  <c i="1" r="BB99"/>
  <c i="4" r="F36"/>
  <c i="1" r="BC97"/>
  <c i="7" r="F35"/>
  <c i="1" r="BB100"/>
  <c i="3" l="1" r="P128"/>
  <c r="P124"/>
  <c i="1" r="AU96"/>
  <c i="3" r="R128"/>
  <c r="R124"/>
  <c i="2" r="T832"/>
  <c r="R832"/>
  <c i="3" r="T128"/>
  <c r="T124"/>
  <c i="6" r="P120"/>
  <c r="P119"/>
  <c i="1" r="AU99"/>
  <c i="4" r="P124"/>
  <c r="P123"/>
  <c i="1" r="AU97"/>
  <c i="2" r="T144"/>
  <c r="T143"/>
  <c i="4" r="R124"/>
  <c r="R123"/>
  <c i="2" r="R144"/>
  <c r="R143"/>
  <c r="P832"/>
  <c r="BK144"/>
  <c r="J144"/>
  <c r="J97"/>
  <c r="P144"/>
  <c r="P143"/>
  <c i="1" r="AU95"/>
  <c i="6" r="R120"/>
  <c r="R119"/>
  <c i="3" r="BK125"/>
  <c r="J125"/>
  <c r="J97"/>
  <c i="5" r="BK119"/>
  <c r="J119"/>
  <c r="J97"/>
  <c i="7" r="BK127"/>
  <c r="J127"/>
  <c r="J97"/>
  <c i="6" r="BK119"/>
  <c r="J119"/>
  <c r="J96"/>
  <c i="4" r="J124"/>
  <c r="J97"/>
  <c i="3" r="J128"/>
  <c r="J99"/>
  <c i="6" r="J33"/>
  <c i="1" r="AV99"/>
  <c r="AT99"/>
  <c i="2" r="J33"/>
  <c i="1" r="AV95"/>
  <c r="AT95"/>
  <c i="4" r="F33"/>
  <c i="1" r="AZ97"/>
  <c i="3" r="F33"/>
  <c i="1" r="AZ96"/>
  <c i="7" r="F33"/>
  <c i="1" r="AZ100"/>
  <c r="BD94"/>
  <c r="W33"/>
  <c i="3" r="J33"/>
  <c i="1" r="AV96"/>
  <c r="AT96"/>
  <c i="4" r="J30"/>
  <c i="1" r="AG97"/>
  <c i="7" r="J33"/>
  <c i="1" r="AV100"/>
  <c r="AT100"/>
  <c i="2" r="F33"/>
  <c i="1" r="AZ95"/>
  <c i="6" r="F33"/>
  <c i="1" r="AZ99"/>
  <c i="5" r="J33"/>
  <c i="1" r="AV98"/>
  <c r="AT98"/>
  <c r="BA94"/>
  <c r="W30"/>
  <c r="BB94"/>
  <c r="W31"/>
  <c i="4" r="J33"/>
  <c i="1" r="AV97"/>
  <c r="AT97"/>
  <c r="BC94"/>
  <c r="W32"/>
  <c i="7" l="1" r="BK126"/>
  <c r="J126"/>
  <c r="J96"/>
  <c i="2" r="BK143"/>
  <c r="J143"/>
  <c r="J96"/>
  <c i="3" r="BK124"/>
  <c r="J124"/>
  <c i="5" r="BK118"/>
  <c r="J118"/>
  <c r="J96"/>
  <c i="1" r="AN97"/>
  <c i="4" r="J39"/>
  <c i="1" r="AU94"/>
  <c i="3" r="J30"/>
  <c i="1" r="AG96"/>
  <c i="6" r="J30"/>
  <c i="1" r="AG99"/>
  <c r="AW94"/>
  <c r="AK30"/>
  <c r="AZ94"/>
  <c r="W29"/>
  <c r="AY94"/>
  <c r="AX94"/>
  <c i="3" l="1" r="J39"/>
  <c r="J96"/>
  <c i="6" r="J39"/>
  <c i="1" r="AN99"/>
  <c r="AN96"/>
  <c i="7" r="J30"/>
  <c i="1" r="AG100"/>
  <c i="5" r="J30"/>
  <c i="1" r="AG98"/>
  <c r="AV94"/>
  <c r="AK29"/>
  <c i="2" r="J30"/>
  <c i="1" r="AG95"/>
  <c r="AN95"/>
  <c i="7" l="1" r="J39"/>
  <c i="5" r="J39"/>
  <c i="2" r="J39"/>
  <c i="1" r="AN100"/>
  <c r="AN98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<sst xmlns="http://schemas.openxmlformats.org/spreadsheetml/2006/main">
  <si>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</si>
  <si>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</si>
  <si>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</si>
  <si>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</si>
  <si>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{0de1e54f-e88b-463b-ab69-9168aa341701}</t>
  </si>
  <si>
    <t xml:space="preserve">&gt;&gt;  skryté sloupce  &lt;&lt;</t>
  </si>
  <si>
    <t>0,1</t>
  </si>
  <si>
    <t>21</t>
  </si>
  <si>
    <t>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</si>
  <si>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</si>
  <si>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</si>
  <si>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</si>
  <si>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</si>
  <si>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</si>
  <si>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</si>
  <si>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Projektis2295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</si>
  <si>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</si>
  <si>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</si>
  <si>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požární zbrojnice Verdek</t>
  </si>
  <si>
    <t>KSO:</t>
  </si>
  <si>
    <t>CC-CZ:</t>
  </si>
  <si>
    <t>Místo:</t>
  </si>
  <si>
    <t>Verdek 35, Dvůr Králové n. L.</t>
  </si>
  <si>
    <t>Datum:</t>
  </si>
  <si>
    <t>28. 2. 2024</t>
  </si>
  <si>
    <t>Zadavatel:</t>
  </si>
  <si>
    <t>IČ:</t>
  </si>
  <si>
    <t>Město Dvůr Králové n.L., nám. TGM 68, D.K.n.L.</t>
  </si>
  <si>
    <t>DIČ:</t>
  </si>
  <si>
    <t>Uchazeč:</t>
  </si>
  <si>
    <t>Vyplň údaj</t>
  </si>
  <si>
    <t>Projektant:</t>
  </si>
  <si>
    <t>Projektis spol. s r.o., Legionářská 562, D.K.n.L.</t>
  </si>
  <si>
    <t>True</t>
  </si>
  <si>
    <t>Zpracovatel:</t>
  </si>
  <si>
    <t>ing. V. Švehla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</si>
  <si>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</si>
  <si>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</si>
  <si>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</si>
  <si>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</si>
  <si>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</si>
  <si>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</si>
  <si>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</si>
  <si>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</si>
  <si>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</si>
  <si>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</si>
  <si>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</si>
  <si>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</si>
  <si>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</si>
  <si>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</si>
  <si>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</si>
  <si>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</si>
  <si>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</si>
  <si>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</si>
  <si>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</si>
  <si>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</si>
  <si>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</si>
  <si>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</si>
  <si>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</si>
  <si>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</si>
  <si>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</si>
  <si>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</si>
  <si>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</si>
  <si>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</si>
  <si>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</si>
  <si>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</si>
  <si>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</si>
  <si>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</si>
  <si>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</si>
  <si>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</si>
  <si>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</si>
  <si>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</si>
  <si>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</si>
  <si>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</si>
  <si>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</si>
  <si>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</si>
  <si>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</si>
  <si>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</si>
  <si>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</si>
  <si>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</si>
  <si>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</si>
  <si>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</si>
  <si>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AR a ST část</t>
  </si>
  <si>
    <t>STA</t>
  </si>
  <si>
    <t>{b02c3d69-88ea-4abf-8091-fb1cfc00e8d6}</t>
  </si>
  <si>
    <t>2</t>
  </si>
  <si>
    <t>Zdravotní technika</t>
  </si>
  <si>
    <t>{25a7d9c5-a335-4804-8641-b49c8b1f3a5d}</t>
  </si>
  <si>
    <t>3</t>
  </si>
  <si>
    <t>Ústřední vytápění</t>
  </si>
  <si>
    <t>{69fd0278-8ecb-4342-ac6c-cd7ab4958bf3}</t>
  </si>
  <si>
    <t>4</t>
  </si>
  <si>
    <t>Elektroinstalace</t>
  </si>
  <si>
    <t>{834c9592-a3a5-40a9-a0b3-0032935a2a19}</t>
  </si>
  <si>
    <t>5</t>
  </si>
  <si>
    <t>Vzduchotechnika</t>
  </si>
  <si>
    <t>{071d1a61-af47-4267-91e2-3c090489453d}</t>
  </si>
  <si>
    <t>6</t>
  </si>
  <si>
    <t>Vedlejší náklady</t>
  </si>
  <si>
    <t>{2282ec37-1f94-461f-ab53-4410607f501c}</t>
  </si>
  <si>
    <t>fig1</t>
  </si>
  <si>
    <t>výkop kolem domu pro zateplení</t>
  </si>
  <si>
    <t>29,884</t>
  </si>
  <si>
    <t>fig12</t>
  </si>
  <si>
    <t>omítka vnitřních stropů vápenná štuková</t>
  </si>
  <si>
    <t>24,276</t>
  </si>
  <si>
    <t>KRYCÍ LIST SOUPISU PRACÍ</t>
  </si>
  <si>
    <t>fig13</t>
  </si>
  <si>
    <t>oprava vnitřních vápenocementových stropů do 10%</t>
  </si>
  <si>
    <t>120</t>
  </si>
  <si>
    <t>fig14</t>
  </si>
  <si>
    <t>omítka vnitřní vápenocementová štuková stěn</t>
  </si>
  <si>
    <t>221,837</t>
  </si>
  <si>
    <t>fig15</t>
  </si>
  <si>
    <t>oprava vnitřní vápenocementové omítky stěn do 10%</t>
  </si>
  <si>
    <t>285,83</t>
  </si>
  <si>
    <t>fig16</t>
  </si>
  <si>
    <t>vnitřní sanační štuková omítka</t>
  </si>
  <si>
    <t>102,638</t>
  </si>
  <si>
    <t>Objekt:</t>
  </si>
  <si>
    <t>fig2</t>
  </si>
  <si>
    <t>výkop pro čerpadlo v 1.p.p.</t>
  </si>
  <si>
    <t>0,318</t>
  </si>
  <si>
    <t>1 - AR a ST část</t>
  </si>
  <si>
    <t>fig20</t>
  </si>
  <si>
    <t>potažení vnějších stěn v SO7</t>
  </si>
  <si>
    <t>6,679</t>
  </si>
  <si>
    <t>fig21</t>
  </si>
  <si>
    <t>KZS EPS-P 80 mm pod terénem</t>
  </si>
  <si>
    <t>22,5</t>
  </si>
  <si>
    <t>fig22</t>
  </si>
  <si>
    <t>KZS EPS-P 80 mm nad terénem</t>
  </si>
  <si>
    <t>22,57</t>
  </si>
  <si>
    <t>fig23</t>
  </si>
  <si>
    <t>KZS ostění hl. do 200 mm EPS-P 40 mm</t>
  </si>
  <si>
    <t>10,2</t>
  </si>
  <si>
    <t>fig24</t>
  </si>
  <si>
    <t>KZS ostění hl. do 400 mm EPS-P 40 mm</t>
  </si>
  <si>
    <t>5,5</t>
  </si>
  <si>
    <t>fig25</t>
  </si>
  <si>
    <t>KZS MW 100 mm</t>
  </si>
  <si>
    <t>78,334</t>
  </si>
  <si>
    <t>fig26</t>
  </si>
  <si>
    <t>KZS MW 120 mm</t>
  </si>
  <si>
    <t>65,975</t>
  </si>
  <si>
    <t>fig27</t>
  </si>
  <si>
    <t>KZS MW 160 mm</t>
  </si>
  <si>
    <t>83,776</t>
  </si>
  <si>
    <t>fig28</t>
  </si>
  <si>
    <t>KZS ostění tl. do 200 mm MW 40 mm</t>
  </si>
  <si>
    <t>77,08</t>
  </si>
  <si>
    <t>fig29</t>
  </si>
  <si>
    <t>KZS ostění hl. do 400 mm MW 40 mm</t>
  </si>
  <si>
    <t>17,72</t>
  </si>
  <si>
    <t>fig30</t>
  </si>
  <si>
    <t>KZS podhledů MW 50 mm</t>
  </si>
  <si>
    <t>12,045</t>
  </si>
  <si>
    <t>fig31</t>
  </si>
  <si>
    <t>soklová lišta 100 mm</t>
  </si>
  <si>
    <t>26,88</t>
  </si>
  <si>
    <t>fig32</t>
  </si>
  <si>
    <t>soklová lišta 120 mm</t>
  </si>
  <si>
    <t>8,7</t>
  </si>
  <si>
    <t>fig33</t>
  </si>
  <si>
    <t>soklová lišta 160 mm</t>
  </si>
  <si>
    <t>27,12</t>
  </si>
  <si>
    <t>fig34</t>
  </si>
  <si>
    <t>rohové lišty</t>
  </si>
  <si>
    <t>26,28</t>
  </si>
  <si>
    <t>fig35</t>
  </si>
  <si>
    <t>začišťovací lišty</t>
  </si>
  <si>
    <t>87,88</t>
  </si>
  <si>
    <t>fig36</t>
  </si>
  <si>
    <t>parapetní lišty</t>
  </si>
  <si>
    <t>22,62</t>
  </si>
  <si>
    <t>fig41</t>
  </si>
  <si>
    <t>plocha schodiště včetně mezipodest a podest</t>
  </si>
  <si>
    <t>37,03</t>
  </si>
  <si>
    <t>fig42</t>
  </si>
  <si>
    <t>stříška nad vstupem do 1.p.p.</t>
  </si>
  <si>
    <t>5,95</t>
  </si>
  <si>
    <t>fig51</t>
  </si>
  <si>
    <t>obklad stupnic respektive podstupnic</t>
  </si>
  <si>
    <t>55,38</t>
  </si>
  <si>
    <t>fig52</t>
  </si>
  <si>
    <t>keramický sokl na schodišti</t>
  </si>
  <si>
    <t>30,83</t>
  </si>
  <si>
    <t>fig54</t>
  </si>
  <si>
    <t>keramický obklad</t>
  </si>
  <si>
    <t>107,478</t>
  </si>
  <si>
    <t>fig56</t>
  </si>
  <si>
    <t>sokl pvc</t>
  </si>
  <si>
    <t>59,06</t>
  </si>
  <si>
    <t>fig6</t>
  </si>
  <si>
    <t>trativody DN 100</t>
  </si>
  <si>
    <t>31,05</t>
  </si>
  <si>
    <t>fig61</t>
  </si>
  <si>
    <t>40/120</t>
  </si>
  <si>
    <t>24,98</t>
  </si>
  <si>
    <t>fig62</t>
  </si>
  <si>
    <t>80/100</t>
  </si>
  <si>
    <t>28,96</t>
  </si>
  <si>
    <t>fig63</t>
  </si>
  <si>
    <t>120/100</t>
  </si>
  <si>
    <t>24,2</t>
  </si>
  <si>
    <t>fig64</t>
  </si>
  <si>
    <t>60/180</t>
  </si>
  <si>
    <t>17</t>
  </si>
  <si>
    <t>fig65</t>
  </si>
  <si>
    <t>80/200</t>
  </si>
  <si>
    <t>36,27</t>
  </si>
  <si>
    <t>fig66</t>
  </si>
  <si>
    <t>19 mm bednění říms</t>
  </si>
  <si>
    <t>3,402</t>
  </si>
  <si>
    <t>fig67</t>
  </si>
  <si>
    <t>60/40 laťování</t>
  </si>
  <si>
    <t>148,444</t>
  </si>
  <si>
    <t>fig68</t>
  </si>
  <si>
    <t>60/50 kontralatě</t>
  </si>
  <si>
    <t>218,41</t>
  </si>
  <si>
    <t>fig69</t>
  </si>
  <si>
    <t>32 mm - ztužení bednění</t>
  </si>
  <si>
    <t>2,52</t>
  </si>
  <si>
    <t>fig70</t>
  </si>
  <si>
    <t>50/60 podkladní rošt</t>
  </si>
  <si>
    <t>226,88</t>
  </si>
  <si>
    <t>fig71</t>
  </si>
  <si>
    <t xml:space="preserve">střešní krytina do 30 st </t>
  </si>
  <si>
    <t>19,377</t>
  </si>
  <si>
    <t>fig72</t>
  </si>
  <si>
    <t>střešní krytina do 60 st</t>
  </si>
  <si>
    <t>129,067</t>
  </si>
  <si>
    <t>fig73</t>
  </si>
  <si>
    <t>střešní krytina přes 60 st</t>
  </si>
  <si>
    <t>13,293</t>
  </si>
  <si>
    <t>fig74</t>
  </si>
  <si>
    <t>střešní krytina na želbet desce</t>
  </si>
  <si>
    <t>6,885</t>
  </si>
  <si>
    <t>fig81</t>
  </si>
  <si>
    <t>SDK příčka tl 100 mm 1xA 12,5 mm</t>
  </si>
  <si>
    <t>33,731</t>
  </si>
  <si>
    <t>fig82</t>
  </si>
  <si>
    <t>SDK příčka tl 100 mm 1xH2 12,5 mm</t>
  </si>
  <si>
    <t>26,126</t>
  </si>
  <si>
    <t>fig83</t>
  </si>
  <si>
    <t>SDK příčka tl 205 mm 2xH2 12,5 mm</t>
  </si>
  <si>
    <t>10,388</t>
  </si>
  <si>
    <t>fig84</t>
  </si>
  <si>
    <t>SDK předstěna 1xDF 12,5 mm</t>
  </si>
  <si>
    <t>10,498</t>
  </si>
  <si>
    <t>fig85</t>
  </si>
  <si>
    <t>SDK předstěna 1xH2 12,5 mm</t>
  </si>
  <si>
    <t>7,728</t>
  </si>
  <si>
    <t>fig86</t>
  </si>
  <si>
    <t>SDK předstěna 2xDF 12,5 mm</t>
  </si>
  <si>
    <t>14,06</t>
  </si>
  <si>
    <t>fig87</t>
  </si>
  <si>
    <t>SDK podhled 1xDF 15 mm</t>
  </si>
  <si>
    <t>31,029</t>
  </si>
  <si>
    <t>fig88</t>
  </si>
  <si>
    <t>SDK podkroví 1xDF 12,5 mm</t>
  </si>
  <si>
    <t>108,527</t>
  </si>
  <si>
    <t>fig89</t>
  </si>
  <si>
    <t>SDK obklad dřev. kcí uzavř. tvaru š. do 0,8 m 2xDF 12,5 mm</t>
  </si>
  <si>
    <t>4,4</t>
  </si>
  <si>
    <t>fig9</t>
  </si>
  <si>
    <t>příčka porobetonová 100 mm</t>
  </si>
  <si>
    <t>31,782</t>
  </si>
  <si>
    <t>fig90</t>
  </si>
  <si>
    <t>SDK obklad kov. kcí tvaru L š. do 0,8 m 1xA 12,5 mm</t>
  </si>
  <si>
    <t>7,99</t>
  </si>
  <si>
    <t>fig99</t>
  </si>
  <si>
    <t>fasádní lešení</t>
  </si>
  <si>
    <t>363,97</t>
  </si>
  <si>
    <t>Pdl1</t>
  </si>
  <si>
    <t>27,9</t>
  </si>
  <si>
    <t>Pdl2</t>
  </si>
  <si>
    <t>4,59</t>
  </si>
  <si>
    <t>Pdl3</t>
  </si>
  <si>
    <t>3,6</t>
  </si>
  <si>
    <t>Pdl4</t>
  </si>
  <si>
    <t>15,9</t>
  </si>
  <si>
    <t>Pdl5</t>
  </si>
  <si>
    <t>62,1</t>
  </si>
  <si>
    <t>Pdl6</t>
  </si>
  <si>
    <t>31,8</t>
  </si>
  <si>
    <t>Pdl7</t>
  </si>
  <si>
    <t>73</t>
  </si>
  <si>
    <t>Pdl8</t>
  </si>
  <si>
    <t>40,8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</si>
  <si>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</si>
  <si>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</si>
  <si>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</si>
  <si>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</si>
  <si>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</si>
  <si>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</si>
  <si>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</si>
  <si>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</si>
  <si>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</si>
  <si>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</si>
  <si>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</si>
  <si>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</si>
  <si>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</si>
  <si>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</si>
  <si>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</si>
  <si>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</si>
  <si>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</si>
  <si>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</si>
  <si>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</si>
  <si>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</si>
  <si>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</si>
  <si>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</si>
  <si>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</si>
  <si>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</si>
  <si>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</si>
  <si>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</si>
  <si>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</si>
  <si>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</si>
  <si>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</si>
  <si>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</si>
  <si>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</si>
  <si>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</si>
  <si>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</si>
  <si>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</si>
  <si>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</si>
  <si>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</si>
  <si>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</si>
  <si>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</si>
  <si>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</si>
  <si>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</si>
  <si>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</si>
  <si>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</si>
  <si>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</si>
  <si>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</si>
  <si>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</si>
  <si>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</si>
  <si>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</si>
  <si>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</si>
  <si>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</si>
  <si>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</si>
  <si>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</si>
  <si>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</si>
  <si>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</si>
  <si>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2024 01</t>
  </si>
  <si>
    <t>-1651847315</t>
  </si>
  <si>
    <t>VV</t>
  </si>
  <si>
    <t>3,5*0,8+(4,4+1,5)/2*0,6</t>
  </si>
  <si>
    <t xml:space="preserve">Mezisoučet                                                     "před vchodem"</t>
  </si>
  <si>
    <t>113107123</t>
  </si>
  <si>
    <t>Odstranění podkladu z kameniva drceného tl 300 mm ručně</t>
  </si>
  <si>
    <t>-705702286</t>
  </si>
  <si>
    <t>9,5*0,6</t>
  </si>
  <si>
    <t xml:space="preserve">Mezisoučet                                                        "před vraty"</t>
  </si>
  <si>
    <t>Součet</t>
  </si>
  <si>
    <t>113107142</t>
  </si>
  <si>
    <t>Odstranění podkladu živičného tl 100 mm ručně</t>
  </si>
  <si>
    <t>-1481224841</t>
  </si>
  <si>
    <t>132253252</t>
  </si>
  <si>
    <t>Hloubení rýh nezapažených š do 2000 mm v hornině třídy těžitelnosti I skupiny 3 objem do 50 m3 strojně v omezeném prostoru</t>
  </si>
  <si>
    <t>m3</t>
  </si>
  <si>
    <t>1921779009</t>
  </si>
  <si>
    <t>(8,3+1,35)*(0,6+1,25)/2*1,0</t>
  </si>
  <si>
    <t>(1,35+12,98)*(0,6+1,35)/2*1,5</t>
  </si>
  <si>
    <t>Mezisoučet</t>
  </si>
  <si>
    <t>139711111</t>
  </si>
  <si>
    <t>Vykopávky v uzavřených prostorech v hornině třídy těžitelnosti I skupiny 1 až 3 ručně</t>
  </si>
  <si>
    <t>-1897237087</t>
  </si>
  <si>
    <t>pi*0,45*0,45*0,5</t>
  </si>
  <si>
    <t xml:space="preserve">Mezisoučet                      "pro čerpadlo"</t>
  </si>
  <si>
    <t>162211311</t>
  </si>
  <si>
    <t>Vodorovné přemístění výkopku z horniny třídy těžitelnosti I skupiny 1 až 3 stavebním kolečkem do 10 m</t>
  </si>
  <si>
    <t>697368261</t>
  </si>
  <si>
    <t>7</t>
  </si>
  <si>
    <t>162751117</t>
  </si>
  <si>
    <t>Vodorovné přemístění přes 9 000 do 10000 m výkopku/sypaniny z horniny třídy těžitelnosti I skupiny 1 až 3</t>
  </si>
  <si>
    <t>-1575077933</t>
  </si>
  <si>
    <t>8</t>
  </si>
  <si>
    <t>171151233</t>
  </si>
  <si>
    <t>Strmý svah ze zemin vyztužených měkkou geomříží pohledová plocha zatravněná ocelová síť v přes 4 do 6 m</t>
  </si>
  <si>
    <t>908423115</t>
  </si>
  <si>
    <t>9</t>
  </si>
  <si>
    <t>171251201</t>
  </si>
  <si>
    <t>Uložení sypaniny na skládky nebo meziskládky</t>
  </si>
  <si>
    <t>371015292</t>
  </si>
  <si>
    <t>10</t>
  </si>
  <si>
    <t>167151101</t>
  </si>
  <si>
    <t>Nakládání výkopku z hornin třídy těžitelnosti I skupiny 1 až 3 do 100 m3</t>
  </si>
  <si>
    <t>1644615534</t>
  </si>
  <si>
    <t>11</t>
  </si>
  <si>
    <t>250189916</t>
  </si>
  <si>
    <t>12</t>
  </si>
  <si>
    <t>174151101</t>
  </si>
  <si>
    <t>Zásyp jam, šachet rýh nebo kolem objektů sypaninou se zhutněním</t>
  </si>
  <si>
    <t>-661044308</t>
  </si>
  <si>
    <t>13</t>
  </si>
  <si>
    <t>181351003</t>
  </si>
  <si>
    <t>Rozprostření ornice tl vrstvy do 200 mm pl do 100 m2 v rovině nebo ve svahu do 1:5 strojně</t>
  </si>
  <si>
    <t>-65525573</t>
  </si>
  <si>
    <t>10,0*1,0+15,0*1,0</t>
  </si>
  <si>
    <t>14</t>
  </si>
  <si>
    <t>M</t>
  </si>
  <si>
    <t>10364101</t>
  </si>
  <si>
    <t xml:space="preserve">zemina pro terénní úpravy -  ornice</t>
  </si>
  <si>
    <t>t</t>
  </si>
  <si>
    <t>-388379788</t>
  </si>
  <si>
    <t>(10,0*1,0+15,0*1,0)*0,2*1,500</t>
  </si>
  <si>
    <t>181411131</t>
  </si>
  <si>
    <t>Založení parkového trávníku výsevem plochy do 1000 m2 v rovině a ve svahu do 1:5</t>
  </si>
  <si>
    <t>976509040</t>
  </si>
  <si>
    <t>16</t>
  </si>
  <si>
    <t>00572410</t>
  </si>
  <si>
    <t>osivo směs travní parková</t>
  </si>
  <si>
    <t>kg</t>
  </si>
  <si>
    <t>-586314592</t>
  </si>
  <si>
    <t>(10,0*1,0+15,0*1,0)*0,025</t>
  </si>
  <si>
    <t>Zakládání</t>
  </si>
  <si>
    <t>211531111</t>
  </si>
  <si>
    <t>Výplň odvodňovacích žeber nebo trativodů kamenivem hrubým drceným frakce 16 až 63 mm</t>
  </si>
  <si>
    <t>-1630393918</t>
  </si>
  <si>
    <t>fig6*0,5*0,3</t>
  </si>
  <si>
    <t>18</t>
  </si>
  <si>
    <t>211971121</t>
  </si>
  <si>
    <t>Zřízení opláštění žeber nebo trativodů geotextilií v rýze nebo zářezu sklonu přes 1:2 š do 2,5 m</t>
  </si>
  <si>
    <t>-101268773</t>
  </si>
  <si>
    <t>fig6*(0,5+0,3)*2</t>
  </si>
  <si>
    <t>19</t>
  </si>
  <si>
    <t>69311068</t>
  </si>
  <si>
    <t>geotextilie netkaná separační, ochranná, filtrační, drenážní PP 300g/m2</t>
  </si>
  <si>
    <t>-754044146</t>
  </si>
  <si>
    <t>fig6*(0,5+0,3)*2*1,1</t>
  </si>
  <si>
    <t>20</t>
  </si>
  <si>
    <t>212755214</t>
  </si>
  <si>
    <t>Trativody z drenážních trubek plastových flexibilních D 100 mm bez lože</t>
  </si>
  <si>
    <t>m</t>
  </si>
  <si>
    <t>590221563</t>
  </si>
  <si>
    <t>(3,41+0,8)</t>
  </si>
  <si>
    <t>(9,57+0,1)</t>
  </si>
  <si>
    <t xml:space="preserve">Mezisoučet                               "S"</t>
  </si>
  <si>
    <t>3,32+0,65</t>
  </si>
  <si>
    <t xml:space="preserve">Mezisoučet                              "V"</t>
  </si>
  <si>
    <t>13,2</t>
  </si>
  <si>
    <t xml:space="preserve">Mezisoučet                              "J"</t>
  </si>
  <si>
    <t xml:space="preserve">Součet                                     </t>
  </si>
  <si>
    <t>273313711</t>
  </si>
  <si>
    <t>Základové desky z betonu tř. C 20/25</t>
  </si>
  <si>
    <t>528222386</t>
  </si>
  <si>
    <t>Pdl1*0,10</t>
  </si>
  <si>
    <t>22</t>
  </si>
  <si>
    <t>273362021</t>
  </si>
  <si>
    <t>Výztuž základových desek svařovanými sítěmi Kari</t>
  </si>
  <si>
    <t>256453651</t>
  </si>
  <si>
    <t xml:space="preserve">Pdl1*1,2*4,44*0,001               "6/100 x 6/100"</t>
  </si>
  <si>
    <t>Svislé a kompletní konstrukce</t>
  </si>
  <si>
    <t>23</t>
  </si>
  <si>
    <t>310238411</t>
  </si>
  <si>
    <t>Zazdívka otvorů pl do 1 m2 ve zdivu nadzákladovém cihlami pálenými na MC</t>
  </si>
  <si>
    <t>-2027790173</t>
  </si>
  <si>
    <t>0,44*0,88*0,52*2</t>
  </si>
  <si>
    <t xml:space="preserve">Mezisoučet                                 "1.n.p."</t>
  </si>
  <si>
    <t>0,43*0,86*0,46*2</t>
  </si>
  <si>
    <t>0,31*2,1*0,33</t>
  </si>
  <si>
    <t>0,97*2,1*0,33</t>
  </si>
  <si>
    <t>0,58*2,45*0,38</t>
  </si>
  <si>
    <t>(1,54*1,31-1,2*0,8)*0,46</t>
  </si>
  <si>
    <t>1,54*0,5*0,46*3</t>
  </si>
  <si>
    <t xml:space="preserve">Mezisoučet                                 "2.n.p."</t>
  </si>
  <si>
    <t>24</t>
  </si>
  <si>
    <t>310239411</t>
  </si>
  <si>
    <t>Zazdívka otvorů pl do 4 m2 ve zdivu nadzákladovém cihlami pálenými na MC</t>
  </si>
  <si>
    <t>-1204537076</t>
  </si>
  <si>
    <t>(2,5*2,4-1,2*2,1)*0,41</t>
  </si>
  <si>
    <t>(1,5*2,8-1,2*1,6)*0,44</t>
  </si>
  <si>
    <t>25</t>
  </si>
  <si>
    <t>311272031</t>
  </si>
  <si>
    <t>Zdivo z pórobetonových tvárnic hladkých přes P2 do P4 přes 450 do 600 kg/m3 na tenkovrstvou maltu tl 200 mm</t>
  </si>
  <si>
    <t>45096504</t>
  </si>
  <si>
    <t>10,0</t>
  </si>
  <si>
    <t>26</t>
  </si>
  <si>
    <t>311272211</t>
  </si>
  <si>
    <t>Zdivo z pórobetonových tvárnic hladkých do P2 do 450 kg/m3 na tenkovrstvou maltu tl 300 mm</t>
  </si>
  <si>
    <t>-948468500</t>
  </si>
  <si>
    <t>17,0+12,0</t>
  </si>
  <si>
    <t>3,57*2,55-1,2*0,8</t>
  </si>
  <si>
    <t>27</t>
  </si>
  <si>
    <t>314272406</t>
  </si>
  <si>
    <t>Komínové těleso betonové s integrovanou izolací jednoprůduchové s větrací šachtou s izostatickými (keramickými hrdlovými) vložkami D 20 cm v 3 m</t>
  </si>
  <si>
    <t>soubor</t>
  </si>
  <si>
    <t>812230875</t>
  </si>
  <si>
    <t>28</t>
  </si>
  <si>
    <t>314272416</t>
  </si>
  <si>
    <t>Příplatek ke komínovému tělesu betonovému jednoprůduchovému s větrací šachtou s izostatickými (keramickými hrdlovými) vložkami D 20 cm ZKD 1 m výšky</t>
  </si>
  <si>
    <t>-445184387</t>
  </si>
  <si>
    <t>11,8-3,0+0,2</t>
  </si>
  <si>
    <t>29</t>
  </si>
  <si>
    <t>314272454</t>
  </si>
  <si>
    <t>Komínový plášť imitace obezdění pro jednoprůduchový betonový komín s větrací šachtou v 2 m vložka D 20 cm</t>
  </si>
  <si>
    <t>kus</t>
  </si>
  <si>
    <t>-1315656630</t>
  </si>
  <si>
    <t>30</t>
  </si>
  <si>
    <t>317141425</t>
  </si>
  <si>
    <t>Překlad plochý z pórobetonu š 125 mm dl přes 1800 do 2000 mm</t>
  </si>
  <si>
    <t>41302543</t>
  </si>
  <si>
    <t>31</t>
  </si>
  <si>
    <t>317143453</t>
  </si>
  <si>
    <t>Překlad nosný z pórobetonu ve zdech tl 300 mm dl přes 1500 do 1800 mm</t>
  </si>
  <si>
    <t>2012183586</t>
  </si>
  <si>
    <t>32</t>
  </si>
  <si>
    <t>317944321</t>
  </si>
  <si>
    <t>Válcované nosníky do č.12 dodatečně osazované do připravených otvorů</t>
  </si>
  <si>
    <t>16867007</t>
  </si>
  <si>
    <t xml:space="preserve">0,8*2*3,77*0,001                      "L 50/50/5"</t>
  </si>
  <si>
    <t xml:space="preserve">(1,1*3+1,25*3+1,5*10+1,3*6+1,9*2)*11,1*0,001   "I 120"</t>
  </si>
  <si>
    <t>33</t>
  </si>
  <si>
    <t>317944323</t>
  </si>
  <si>
    <t>Válcované nosníky č.14 až 22 dodatečně osazované do připravených otvorů</t>
  </si>
  <si>
    <t>422765695</t>
  </si>
  <si>
    <t xml:space="preserve">2,7*2*17,9*0,001                   "I 160"</t>
  </si>
  <si>
    <t xml:space="preserve">3,5*2*2*16,0*0,001              "U 140"</t>
  </si>
  <si>
    <t>34</t>
  </si>
  <si>
    <t>319202213</t>
  </si>
  <si>
    <t>Dodatečná izolace zdiva tl do 450 mm beztlakou injektáží silikonovou mikroemulzí</t>
  </si>
  <si>
    <t>325561723</t>
  </si>
  <si>
    <t>2,27-1,0+13,08</t>
  </si>
  <si>
    <t>35</t>
  </si>
  <si>
    <t>3192022141</t>
  </si>
  <si>
    <t>Dodatečná izolace zdiva tl do 600 mm rubovou injektáží akrylátovým gelem</t>
  </si>
  <si>
    <t>-579918232</t>
  </si>
  <si>
    <t>(11,58+0,5)*2,5</t>
  </si>
  <si>
    <t>36</t>
  </si>
  <si>
    <t>339921131</t>
  </si>
  <si>
    <t>Osazování betonových palisád do betonového základu v řadě výšky prvku do 0,5 m</t>
  </si>
  <si>
    <t>1501027491</t>
  </si>
  <si>
    <t xml:space="preserve">3,3                                          "Os6"</t>
  </si>
  <si>
    <t>37</t>
  </si>
  <si>
    <t>59228407</t>
  </si>
  <si>
    <t>palisáda betonová tyčová hranatá přírodní 110x110x400mm</t>
  </si>
  <si>
    <t>1480069451</t>
  </si>
  <si>
    <t xml:space="preserve">3,3/0,11                                          "Os6"</t>
  </si>
  <si>
    <t>38</t>
  </si>
  <si>
    <t>340271011</t>
  </si>
  <si>
    <t>Zazdívka otvorů v příčkách nebo stěnách plochy do 1 m2 tvárnicemi pórobetonovými tl 75 mm</t>
  </si>
  <si>
    <t>384443407</t>
  </si>
  <si>
    <t xml:space="preserve">0,25*0,7*4                                      "1.p.p."</t>
  </si>
  <si>
    <t xml:space="preserve">0,25*1,31*12                                 "2.n.p."</t>
  </si>
  <si>
    <t xml:space="preserve">Mezisoučet                            "ostění oken"</t>
  </si>
  <si>
    <t>39</t>
  </si>
  <si>
    <t>340271025</t>
  </si>
  <si>
    <t>Zazdívka otvorů v příčkách nebo stěnách plochy do 4 m2 tvárnicemi pórobetonovými tl 100 mm</t>
  </si>
  <si>
    <t>663702800</t>
  </si>
  <si>
    <t>0,88*2,1</t>
  </si>
  <si>
    <t xml:space="preserve">Mezisoučet                                   "2.n.p."</t>
  </si>
  <si>
    <t>40</t>
  </si>
  <si>
    <t>341941001</t>
  </si>
  <si>
    <t>Nosné nebo spojovací svary tl do 10 mm ocelových doplňkových konstrukcí při montáži dílců</t>
  </si>
  <si>
    <t>1537251350</t>
  </si>
  <si>
    <t xml:space="preserve">3,5*2                               "svaření U 140"</t>
  </si>
  <si>
    <t>41</t>
  </si>
  <si>
    <t>342244101</t>
  </si>
  <si>
    <t>Příčka z cihel děrovaných do P10 na maltu M5 tloušťky 80 mm</t>
  </si>
  <si>
    <t>-782777626</t>
  </si>
  <si>
    <t>(0,65+0,7+1,25+0,1+1,31+1,02+4,56+1,02+1,02)*2,37</t>
  </si>
  <si>
    <t>-(0,6*1,97*3+0,7*1,97*2)</t>
  </si>
  <si>
    <t>0,85*2,05</t>
  </si>
  <si>
    <t>1,02*2,32-0,8*1,97*1</t>
  </si>
  <si>
    <t xml:space="preserve">Mezisoučet                                  "1.p.p."</t>
  </si>
  <si>
    <t xml:space="preserve">2,2*1,0/2+1,0*1,0+1,0*1,34            "pod schodištěm"</t>
  </si>
  <si>
    <t xml:space="preserve">2,6*(1,0+2,5)/2                             "pod schodištěm"</t>
  </si>
  <si>
    <t xml:space="preserve">Mezisoučet                                  "1.n.p."</t>
  </si>
  <si>
    <t>42</t>
  </si>
  <si>
    <t>348272515</t>
  </si>
  <si>
    <t>Plotová stříška pro zeď tl 295 mm z tvarovek hladkých nebo štípaných přírodních</t>
  </si>
  <si>
    <t>-70677268</t>
  </si>
  <si>
    <t xml:space="preserve">0,5+1,8+1,8+0,2+1,3                                                 "Os5"</t>
  </si>
  <si>
    <t>Vodorovné konstrukce</t>
  </si>
  <si>
    <t>43</t>
  </si>
  <si>
    <t>417321414</t>
  </si>
  <si>
    <t>Ztužující pásy a věnce ze ŽB tř. C 20/25</t>
  </si>
  <si>
    <t>379979855</t>
  </si>
  <si>
    <t xml:space="preserve">(2,5+1,4+4,1+3,6)*2*0,2*0,2                    "V1"</t>
  </si>
  <si>
    <t>44</t>
  </si>
  <si>
    <t>417352311</t>
  </si>
  <si>
    <t>Ztracené bednění věnců z pórobetonových U-profilů do 500 kg/m3 pro zdivo tl 300 mm</t>
  </si>
  <si>
    <t>897315313</t>
  </si>
  <si>
    <t xml:space="preserve">(2,5+1,4+4,1+3,6)*2                                            "V1"</t>
  </si>
  <si>
    <t>45</t>
  </si>
  <si>
    <t>417361221</t>
  </si>
  <si>
    <t>Výztuž ztužujících pásů a věnců betonářskou ocelí 10 216</t>
  </si>
  <si>
    <t>1203609283</t>
  </si>
  <si>
    <t>13,3*0,001</t>
  </si>
  <si>
    <t>46</t>
  </si>
  <si>
    <t>417361821</t>
  </si>
  <si>
    <t>Výztuž ztužujících pásů a věnců betonářskou ocelí 10 505</t>
  </si>
  <si>
    <t>1127024514</t>
  </si>
  <si>
    <t>(54,4+2,2)*0,001</t>
  </si>
  <si>
    <t>47</t>
  </si>
  <si>
    <t>430321515</t>
  </si>
  <si>
    <t>Schodišťová konstrukce a rampa ze ŽB tř. C 20/25</t>
  </si>
  <si>
    <t>781230788</t>
  </si>
  <si>
    <t>fig41*0,15</t>
  </si>
  <si>
    <t>48</t>
  </si>
  <si>
    <t>430361121</t>
  </si>
  <si>
    <t>Výztuž schodišťové konstrukce a rampy betonářskou ocelí 10 216</t>
  </si>
  <si>
    <t>-1959154072</t>
  </si>
  <si>
    <t>36,0*0,001</t>
  </si>
  <si>
    <t>49</t>
  </si>
  <si>
    <t>430361821</t>
  </si>
  <si>
    <t>Výztuž schodišťové konstrukce a rampy betonářskou ocelí 10 505</t>
  </si>
  <si>
    <t>-691648436</t>
  </si>
  <si>
    <t>(80,1+10,4+33,3+38,9+36,0)*0,001</t>
  </si>
  <si>
    <t>50</t>
  </si>
  <si>
    <t>430362021</t>
  </si>
  <si>
    <t>Výztuž schodišťové konstrukce a rampy svařovanými sítěmi Kari</t>
  </si>
  <si>
    <t>1614852970</t>
  </si>
  <si>
    <t>(180,7+15,0)*0,001</t>
  </si>
  <si>
    <t>51</t>
  </si>
  <si>
    <t>434311115</t>
  </si>
  <si>
    <t>Schodišťové stupně dusané na terén z betonu tř. C 20/25 bez potěru</t>
  </si>
  <si>
    <t>546867974</t>
  </si>
  <si>
    <t>1,0*2</t>
  </si>
  <si>
    <t>1,05*1</t>
  </si>
  <si>
    <t xml:space="preserve">Mezisoučet                         "stávající schodiště"</t>
  </si>
  <si>
    <t>1,1*20</t>
  </si>
  <si>
    <t>1,14*9</t>
  </si>
  <si>
    <t>1,13*8</t>
  </si>
  <si>
    <t xml:space="preserve">Mezisoučet                            "nové schodiště"</t>
  </si>
  <si>
    <t>52</t>
  </si>
  <si>
    <t>434351141</t>
  </si>
  <si>
    <t>Zřízení bednění stupňů přímočarých schodišť</t>
  </si>
  <si>
    <t>738418085</t>
  </si>
  <si>
    <t>1,0*2*0,5</t>
  </si>
  <si>
    <t>1,05*1*0,5</t>
  </si>
  <si>
    <t>1,1*20*0,5</t>
  </si>
  <si>
    <t>1,14*9*0,5</t>
  </si>
  <si>
    <t>1,13*8*0,5</t>
  </si>
  <si>
    <t>53</t>
  </si>
  <si>
    <t>434351142</t>
  </si>
  <si>
    <t>Odstranění bednění stupňů přímočarých schodišť</t>
  </si>
  <si>
    <t>2108659686</t>
  </si>
  <si>
    <t>Komunikace pozemní</t>
  </si>
  <si>
    <t>54</t>
  </si>
  <si>
    <t>566901133</t>
  </si>
  <si>
    <t>Vyspravení podkladu po překopech ing sítí plochy do 15 m2 štěrkodrtí tl. 200 mm</t>
  </si>
  <si>
    <t>1110496698</t>
  </si>
  <si>
    <t>55</t>
  </si>
  <si>
    <t>566901171</t>
  </si>
  <si>
    <t>Vyspravení podkladu po překopech ing sítí plochy do 15 m2 směsí stmelenou cementem SC 20/25 tl 100mm</t>
  </si>
  <si>
    <t>-2101087119</t>
  </si>
  <si>
    <t>56</t>
  </si>
  <si>
    <t>572340111</t>
  </si>
  <si>
    <t>Vyspravení krytu komunikací po překopech plochy do 15 m2 asfaltovým betonem ACO (AB) tl 50 mm</t>
  </si>
  <si>
    <t>-1820110662</t>
  </si>
  <si>
    <t>57</t>
  </si>
  <si>
    <t>572340112</t>
  </si>
  <si>
    <t>Vyspravení krytu komunikací po překopech plochy do 15 m2 asfaltovým betonem ACO (AB) tl 70 mm</t>
  </si>
  <si>
    <t>781399998</t>
  </si>
  <si>
    <t>Úpravy povrchů, podlahy a osazování výplní</t>
  </si>
  <si>
    <t>58</t>
  </si>
  <si>
    <t>611311141</t>
  </si>
  <si>
    <t>Vápenná omítka štuková dvouvrstvá vnitřních stropů rovných nanášená ručně</t>
  </si>
  <si>
    <t>1631389820</t>
  </si>
  <si>
    <t xml:space="preserve">(1,0+0,52)*1,5+1,49*2,27               "001"</t>
  </si>
  <si>
    <t xml:space="preserve">4,56*2,26                                              "002,003"</t>
  </si>
  <si>
    <t xml:space="preserve">3,66*2,27                                              "004" </t>
  </si>
  <si>
    <t xml:space="preserve">Mezisoučet                                        "1.p.p. - stropy"</t>
  </si>
  <si>
    <t xml:space="preserve">Součet                                "označení dle nového stavu"</t>
  </si>
  <si>
    <t>59</t>
  </si>
  <si>
    <t>611311191</t>
  </si>
  <si>
    <t>Příplatek k vápenné omítce vnitřních stropů za každých dalších 5 mm tloušťky ručně</t>
  </si>
  <si>
    <t>-218472509</t>
  </si>
  <si>
    <t>60</t>
  </si>
  <si>
    <t>611325421</t>
  </si>
  <si>
    <t>Oprava vnitřní vápenocementové štukové omítky stropů v rozsahu plochy do 10%</t>
  </si>
  <si>
    <t>-1768947658</t>
  </si>
  <si>
    <t xml:space="preserve">62,1                                        "102"</t>
  </si>
  <si>
    <t xml:space="preserve">6,4+8,1+19,4+10,4+13,6  "202,203,204,205,206"</t>
  </si>
  <si>
    <t>61</t>
  </si>
  <si>
    <t>611325451</t>
  </si>
  <si>
    <t>Příplatek k cenám opravy vápenocementové omítky stropů za dalších 10 mm v rozsahu do 10%</t>
  </si>
  <si>
    <t>-1159615134</t>
  </si>
  <si>
    <t>62</t>
  </si>
  <si>
    <t>612131151</t>
  </si>
  <si>
    <t>Sanační postřik vnitřních stěn nanášený celoplošně ručně</t>
  </si>
  <si>
    <t>1101253027</t>
  </si>
  <si>
    <t>63</t>
  </si>
  <si>
    <t>612321141</t>
  </si>
  <si>
    <t>Vápenocementová omítka štuková dvouvrstvá vnitřních stěn nanášená ručně</t>
  </si>
  <si>
    <t>1195872754</t>
  </si>
  <si>
    <t xml:space="preserve">(3,01+7,49-0,41-0,52)*2*3,05                      "101"    </t>
  </si>
  <si>
    <t xml:space="preserve">Mezisoučet                                                      "1.n.p."   </t>
  </si>
  <si>
    <t xml:space="preserve">(3,02+6,59)*2*2,62                                          "201"</t>
  </si>
  <si>
    <t xml:space="preserve">Mezisoučet                                                      "2.n.p."   </t>
  </si>
  <si>
    <t xml:space="preserve">(3,07+6,9)*2*0,88+3,07*(2,78-0,88)+(6,9+4,5)/2*(2,78-0,88)*2+4,5*1,0/2*2                                    "301,302"</t>
  </si>
  <si>
    <t xml:space="preserve">Mezisoučet                                                    "podkroví"</t>
  </si>
  <si>
    <t>fig9*2</t>
  </si>
  <si>
    <t xml:space="preserve">Mezisoučet                                                   "příčky"</t>
  </si>
  <si>
    <t>64</t>
  </si>
  <si>
    <t>612321191</t>
  </si>
  <si>
    <t>Příplatek k vápenocementové omítce vnitřních stěn za každých dalších 5 mm tloušťky ručně</t>
  </si>
  <si>
    <t>1616145004</t>
  </si>
  <si>
    <t>65</t>
  </si>
  <si>
    <t>612324111</t>
  </si>
  <si>
    <t>Sanační omítka podkladní vnitřních stěn nanášená ručně</t>
  </si>
  <si>
    <t>-1907683790</t>
  </si>
  <si>
    <t>66</t>
  </si>
  <si>
    <t>612325131</t>
  </si>
  <si>
    <t>Omítka sanační jádrová vnitřních stěn nanášená ručně</t>
  </si>
  <si>
    <t>-470091566</t>
  </si>
  <si>
    <t xml:space="preserve">3,1*2,49/2*2                                      "001"</t>
  </si>
  <si>
    <t xml:space="preserve">(3,01+2,27+1,03)*2*2,49               "001"</t>
  </si>
  <si>
    <t xml:space="preserve">(4,56+2,26)*2*2,49                         "002,003"         </t>
  </si>
  <si>
    <t xml:space="preserve">(3,66+2,27)*2*2,49                         "004"  </t>
  </si>
  <si>
    <t xml:space="preserve">Mezisoučet                                      "1.p.p. - stěny"</t>
  </si>
  <si>
    <t>67</t>
  </si>
  <si>
    <t>612325191</t>
  </si>
  <si>
    <t>Příplatek k sanační jádrové omítce vnitřních stěn za každých dalších 5 mm tloušťky přes 15 mm ručně</t>
  </si>
  <si>
    <t>-1788692117</t>
  </si>
  <si>
    <t>68</t>
  </si>
  <si>
    <t>612328131</t>
  </si>
  <si>
    <t>Sanační štuk vnitřních stěn tloušťky do 3 mm</t>
  </si>
  <si>
    <t>57289317</t>
  </si>
  <si>
    <t>69</t>
  </si>
  <si>
    <t>612325421</t>
  </si>
  <si>
    <t>Oprava vnitřní vápenocementové štukové omítky stěn v rozsahu plochy do 10%</t>
  </si>
  <si>
    <t>-683186819</t>
  </si>
  <si>
    <t xml:space="preserve">(4,24+7,32+4,18+7,32)*2*3,3                      "102"</t>
  </si>
  <si>
    <t>-2,96*2,95*4</t>
  </si>
  <si>
    <t xml:space="preserve">Mezisoučet                                                     "1.n.p."</t>
  </si>
  <si>
    <t xml:space="preserve">(3,98+3,88)*2*2,58                                      "202,203"</t>
  </si>
  <si>
    <t xml:space="preserve">(4,52+0,38+4,38+0,1+2,9)*2*2,58           "204,205"</t>
  </si>
  <si>
    <t xml:space="preserve">(4,18+3,25)*2*2,58                                         "206"</t>
  </si>
  <si>
    <t xml:space="preserve">Mezisoučet                                                     "2.n.p."</t>
  </si>
  <si>
    <t xml:space="preserve">(7,62+2,9)/2*2,5*2                                "303,304,305"</t>
  </si>
  <si>
    <t xml:space="preserve">Mezisoučet                                                 "podkroví"</t>
  </si>
  <si>
    <t xml:space="preserve">Součet                                                        "nové značení místností"</t>
  </si>
  <si>
    <t>70</t>
  </si>
  <si>
    <t>612325451</t>
  </si>
  <si>
    <t>Příplatek k cenám opravy vápenocementové omítky stěn za dalších 10 mm v rozsahu do 10%</t>
  </si>
  <si>
    <t>-644752001</t>
  </si>
  <si>
    <t>71</t>
  </si>
  <si>
    <t>621151011</t>
  </si>
  <si>
    <t>Penetrační silikátový nátěr vnějších pastovitých tenkovrstvých omítek podhledů</t>
  </si>
  <si>
    <t>-1262702675</t>
  </si>
  <si>
    <t>72</t>
  </si>
  <si>
    <t>621221011</t>
  </si>
  <si>
    <t>Montáž kontaktního zateplení vnějších podhledů lepením a mechanickým kotvením desek z minerální vlny s podélnou orientací tl do 80 mm</t>
  </si>
  <si>
    <t>-1042807322</t>
  </si>
  <si>
    <t xml:space="preserve">8,1*0,6                                  "vrch desky" </t>
  </si>
  <si>
    <t xml:space="preserve">(0,6+8,1+0,6)*0,25          "boky desky"</t>
  </si>
  <si>
    <t xml:space="preserve">8,1*0,6                                "spodek desky"</t>
  </si>
  <si>
    <t xml:space="preserve">Mezisoučet                     "KZS MW 50 mm"</t>
  </si>
  <si>
    <t>63151519</t>
  </si>
  <si>
    <t>deska tepelně izolační minerální kontaktních fasád podélné vlákno λ=0,036 tl 50mm</t>
  </si>
  <si>
    <t>-183014093</t>
  </si>
  <si>
    <t>fig30*1,05</t>
  </si>
  <si>
    <t>74</t>
  </si>
  <si>
    <t>621521012</t>
  </si>
  <si>
    <t>Tenkovrstvá silikátová zatíraná omítka zrnitost 1,5 mm vnějších podhledů</t>
  </si>
  <si>
    <t>470107686</t>
  </si>
  <si>
    <t>75</t>
  </si>
  <si>
    <t>622142001</t>
  </si>
  <si>
    <t>Potažení vnějších stěn sklovláknitým pletivem vtlačeným do tenkovrstvé hmoty</t>
  </si>
  <si>
    <t>-1257128497</t>
  </si>
  <si>
    <t>(1,35+2,8+1,19+0,3+1,35)*0,3</t>
  </si>
  <si>
    <t>(1,05+2,8+1,19+1,05+1,19+1,05)/2*1,1</t>
  </si>
  <si>
    <t>76</t>
  </si>
  <si>
    <t>622151011</t>
  </si>
  <si>
    <t>Penetrační silikátový nátěr vnějších pastovitých tenkovrstvých omítek stěn</t>
  </si>
  <si>
    <t>-76722381</t>
  </si>
  <si>
    <t>fig28*0,2</t>
  </si>
  <si>
    <t>fig29*0,4</t>
  </si>
  <si>
    <t>77</t>
  </si>
  <si>
    <t>622151021</t>
  </si>
  <si>
    <t>Penetrační akrylátový nátěr vnějších mozaikových tenkovrstvých omítek stěn</t>
  </si>
  <si>
    <t>-1049809642</t>
  </si>
  <si>
    <t>fig23*0,2</t>
  </si>
  <si>
    <t>fig24*0,4</t>
  </si>
  <si>
    <t>78</t>
  </si>
  <si>
    <t>622211011</t>
  </si>
  <si>
    <t>Montáž kontaktního zateplení vnějších stěn lepením a mechanickým kotvením polystyrénových desek tl do 80 mm</t>
  </si>
  <si>
    <t>-1537709943</t>
  </si>
  <si>
    <t>(3,41+0,8)*0,54</t>
  </si>
  <si>
    <t>(9,57+0,1)*(0,54-0,27)</t>
  </si>
  <si>
    <t>3,32*0,3+0,65*1,2</t>
  </si>
  <si>
    <t>13,2*1,2</t>
  </si>
  <si>
    <t xml:space="preserve">Součet                          "EPS-P 80 mm pod terénem"       </t>
  </si>
  <si>
    <t>(3,41+0,8)*0,2</t>
  </si>
  <si>
    <t>-1,2*0,2</t>
  </si>
  <si>
    <t>(9,57+0,1)*(0,2+0,27)</t>
  </si>
  <si>
    <t>-2,96*(0,2+0,27)*2</t>
  </si>
  <si>
    <t>3,32*(1,03-0,53)+0,65*(1,73-0,53)</t>
  </si>
  <si>
    <t>(2,8+1,19+0,3+1,19)/2*(2,82-0,53)</t>
  </si>
  <si>
    <t>-1,0*2,25</t>
  </si>
  <si>
    <t>13,2*(1,73-0,53)</t>
  </si>
  <si>
    <t>-1,0*0,7*3</t>
  </si>
  <si>
    <t xml:space="preserve">Součet                          "EPS-P 80 mm nad terénem"       </t>
  </si>
  <si>
    <t>79</t>
  </si>
  <si>
    <t>28376356</t>
  </si>
  <si>
    <t>deska perimetrická spodních staveb, podlah a plochých střech 200kPa λ=0,034 tl 80mm</t>
  </si>
  <si>
    <t>1032970034</t>
  </si>
  <si>
    <t>fig21*1,05</t>
  </si>
  <si>
    <t>fig22*1,05</t>
  </si>
  <si>
    <t>80</t>
  </si>
  <si>
    <t>622212001</t>
  </si>
  <si>
    <t>Montáž kontaktního zateplení vnějšího ostění, nadpraží nebo parapetu hl. špalety do 200 mm lepením desek z polystyrenu tl do 40 mm</t>
  </si>
  <si>
    <t>36379000</t>
  </si>
  <si>
    <t>(1,0+0,7)*2*3</t>
  </si>
  <si>
    <t>81</t>
  </si>
  <si>
    <t>28376351</t>
  </si>
  <si>
    <t>deska perimetrická spodních staveb, podlah a plochých střech 200kPa λ=0,034 tl 40mm</t>
  </si>
  <si>
    <t>-490784151</t>
  </si>
  <si>
    <t>fig23*0,2*1,1</t>
  </si>
  <si>
    <t>82</t>
  </si>
  <si>
    <t>622212051</t>
  </si>
  <si>
    <t>Montáž kontaktního zateplení vnějšího ostění, nadpraží nebo parapetu hl. špalety do 400 mm lepením desek z polystyrenu tl do 40 mm</t>
  </si>
  <si>
    <t>240058105</t>
  </si>
  <si>
    <t>1,0+2*2,25</t>
  </si>
  <si>
    <t>83</t>
  </si>
  <si>
    <t>-1793246682</t>
  </si>
  <si>
    <t>fig24*0,4*1,1</t>
  </si>
  <si>
    <t>84</t>
  </si>
  <si>
    <t>622221021</t>
  </si>
  <si>
    <t>Montáž kontaktního zateplení vnějších stěn lepením a mechanickým kotvením desek z minerální vlny s podélnou orientací vláken tl do 120 mm</t>
  </si>
  <si>
    <t>-657774653</t>
  </si>
  <si>
    <t>9,22*(3,45-0,2)</t>
  </si>
  <si>
    <t>-2,96*(2,95-0,47)*2</t>
  </si>
  <si>
    <t xml:space="preserve">Mezisoučet                                     "S"</t>
  </si>
  <si>
    <t>8,3*(3,45+0,53)</t>
  </si>
  <si>
    <t>-1,4*1,45</t>
  </si>
  <si>
    <t xml:space="preserve">Mezisoučet                                     "V"</t>
  </si>
  <si>
    <t>9,16*(3,45+0,53)</t>
  </si>
  <si>
    <t>-1,5*1,47*2</t>
  </si>
  <si>
    <t xml:space="preserve">Mezisoučet                                    "J"</t>
  </si>
  <si>
    <t xml:space="preserve">Součet                                "KZS MW 100 mm"</t>
  </si>
  <si>
    <t>(3,86+0,8)*(9,3-0,2)</t>
  </si>
  <si>
    <t>-1,0*(2,1-0,2)</t>
  </si>
  <si>
    <t>-1,2*1,6*1</t>
  </si>
  <si>
    <t>-1,2*0,8*1</t>
  </si>
  <si>
    <t>4,04*(7,2+0,53)</t>
  </si>
  <si>
    <t xml:space="preserve">Mezisoučet                                     "J"</t>
  </si>
  <si>
    <t xml:space="preserve">Součet                                "KZS MW 120 mm"</t>
  </si>
  <si>
    <t>85</t>
  </si>
  <si>
    <t>63151527</t>
  </si>
  <si>
    <t>deska tepelně izolační minerální kontaktních fasád podélné vlákno λ=0,036 tl 100mm</t>
  </si>
  <si>
    <t>-2083477033</t>
  </si>
  <si>
    <t>fig25*1,05</t>
  </si>
  <si>
    <t>86</t>
  </si>
  <si>
    <t>63151529</t>
  </si>
  <si>
    <t>deska tepelně izolační minerální kontaktních fasád podélné vlákno λ=0,036 tl 120mm</t>
  </si>
  <si>
    <t>173783517</t>
  </si>
  <si>
    <t>fig26*1,05</t>
  </si>
  <si>
    <t>87</t>
  </si>
  <si>
    <t>622221031</t>
  </si>
  <si>
    <t>Montáž kontaktního zateplení vnějších stěn lepením a mechanickým kotvením desek z minerální vlny s podélnou orientací vláken tl do 160 mm</t>
  </si>
  <si>
    <t>229663066</t>
  </si>
  <si>
    <t>9,26*(6,5-3,45)</t>
  </si>
  <si>
    <t>-1,54*0,8*1</t>
  </si>
  <si>
    <t>-1,54*1,31*1</t>
  </si>
  <si>
    <t>8,3*(6,5-3,45)</t>
  </si>
  <si>
    <t>(8,3+2,9)/2*(8,76-6,5)</t>
  </si>
  <si>
    <t>-1,20*0,8*1</t>
  </si>
  <si>
    <t>-1,52*1,31*1</t>
  </si>
  <si>
    <t xml:space="preserve">Součet                                "KZS MW 160 mm"</t>
  </si>
  <si>
    <t>88</t>
  </si>
  <si>
    <t>63151538</t>
  </si>
  <si>
    <t>deska tepelně izolační minerální kontaktních fasád podélné vlákno λ=0,036 tl 160mm</t>
  </si>
  <si>
    <t>44481699</t>
  </si>
  <si>
    <t>fig27*1,05</t>
  </si>
  <si>
    <t>89</t>
  </si>
  <si>
    <t>622222001</t>
  </si>
  <si>
    <t>Montáž kontaktního zateplení vnějšího ostění, nadpraží nebo parapetu hl. špalety do 200 mm lepením desek z minerální vlny tl do 40 mm</t>
  </si>
  <si>
    <t>1835431390</t>
  </si>
  <si>
    <t>(1,0+2*2,1)*1</t>
  </si>
  <si>
    <t>(1,4+1,45)*2*1</t>
  </si>
  <si>
    <t>(1,5+1,47)*2*2</t>
  </si>
  <si>
    <t>(1,2+1,6)*2*2</t>
  </si>
  <si>
    <t>(1,2+0,8)*2*3</t>
  </si>
  <si>
    <t>(1,54+0,8)*2*3</t>
  </si>
  <si>
    <t>(1,54+1,31)*2*2</t>
  </si>
  <si>
    <t>(1,52+1,31)*2*1</t>
  </si>
  <si>
    <t>90</t>
  </si>
  <si>
    <t>63151518</t>
  </si>
  <si>
    <t>deska tepelně izolační minerální kontaktních fasád podélné vlákno λ=0,036 tl 40mm</t>
  </si>
  <si>
    <t>-1848663821</t>
  </si>
  <si>
    <t>fig28*0,2*1,1</t>
  </si>
  <si>
    <t>91</t>
  </si>
  <si>
    <t>622222051</t>
  </si>
  <si>
    <t>Montáž kontaktního zateplení vnějšího ostění, nadpraží nebo parapetu hl. špalety do 400 mm lepením desek z minerální vlny tl do 40 mm</t>
  </si>
  <si>
    <t>-1942783377</t>
  </si>
  <si>
    <t>(2,96+2*2,95)*2</t>
  </si>
  <si>
    <t>92</t>
  </si>
  <si>
    <t>-2024458311</t>
  </si>
  <si>
    <t>fig29*0,4*1,1</t>
  </si>
  <si>
    <t>93</t>
  </si>
  <si>
    <t>622252001</t>
  </si>
  <si>
    <t>Montáž profilů kontaktního zateplení připevněných mechanicky</t>
  </si>
  <si>
    <t>-817161702</t>
  </si>
  <si>
    <t>9,22+8,5+9,16</t>
  </si>
  <si>
    <t xml:space="preserve">Mezisoučet                         "sokl lišta 100 mm"</t>
  </si>
  <si>
    <t>3,86+0,8+4,04</t>
  </si>
  <si>
    <t xml:space="preserve">Mezisoučet                         "sokl lišta 120 mm"  </t>
  </si>
  <si>
    <t>9,26+8,6+9,26</t>
  </si>
  <si>
    <t xml:space="preserve">Mezisoučet                        "sokl lišta 160 mm"</t>
  </si>
  <si>
    <t>94</t>
  </si>
  <si>
    <t>59051647</t>
  </si>
  <si>
    <t>AL zakládací profil pod ETICS tl 0,7mm pro izolant tl 100mm</t>
  </si>
  <si>
    <t>1590843037</t>
  </si>
  <si>
    <t>fig31*1,05</t>
  </si>
  <si>
    <t>95</t>
  </si>
  <si>
    <t>59051649</t>
  </si>
  <si>
    <t>AL zakládací profil pod ETICS tl 0,7mm pro izolant tl 120mm</t>
  </si>
  <si>
    <t>-475234118</t>
  </si>
  <si>
    <t>fig32*1,05</t>
  </si>
  <si>
    <t>96</t>
  </si>
  <si>
    <t>59051653</t>
  </si>
  <si>
    <t>AL zakládací profil pod ETICS tl 0,7mm pro izolant tl 160mm</t>
  </si>
  <si>
    <t>-1620898097</t>
  </si>
  <si>
    <t>fig33*1,05</t>
  </si>
  <si>
    <t>97</t>
  </si>
  <si>
    <t>622252002</t>
  </si>
  <si>
    <t>Montáž profilů kontaktního zateplení lepených</t>
  </si>
  <si>
    <t>7327043</t>
  </si>
  <si>
    <t>(9,2+0,54)*1</t>
  </si>
  <si>
    <t>(6,5+0,54)*1</t>
  </si>
  <si>
    <t>(6,5+3,0)*1</t>
  </si>
  <si>
    <t xml:space="preserve">Mezisoučet                          "rohové lišty"</t>
  </si>
  <si>
    <t>(1,0+0,7*2)*3</t>
  </si>
  <si>
    <t>(1,0+2*2,25)*1</t>
  </si>
  <si>
    <t>(1,4+1,45*2)*1</t>
  </si>
  <si>
    <t>(1,5+1,47*2)*2</t>
  </si>
  <si>
    <t>(1,2+1,6*2)*2</t>
  </si>
  <si>
    <t>(1,2+0,8*2)*3</t>
  </si>
  <si>
    <t>(1,54+0,8*2)*3</t>
  </si>
  <si>
    <t>(1,54+1,31*2)*2</t>
  </si>
  <si>
    <t>(1,52+1,31*2)*1</t>
  </si>
  <si>
    <t xml:space="preserve">Mezisoučet                            "začišťovací lišta"</t>
  </si>
  <si>
    <t>1,0*3</t>
  </si>
  <si>
    <t>1,4*1</t>
  </si>
  <si>
    <t>1,5*2</t>
  </si>
  <si>
    <t>1,2*2</t>
  </si>
  <si>
    <t>1,2*3</t>
  </si>
  <si>
    <t>1,54*3</t>
  </si>
  <si>
    <t>1,54*2</t>
  </si>
  <si>
    <t>1,52*1</t>
  </si>
  <si>
    <t xml:space="preserve">Mezisoučet                            "parapetní lišta"</t>
  </si>
  <si>
    <t>98</t>
  </si>
  <si>
    <t>63127464</t>
  </si>
  <si>
    <t>profil rohový Al 15x15mm s výztužnou tkaninou š 100mm pro ETICS</t>
  </si>
  <si>
    <t>CS ÚRS 2019 02</t>
  </si>
  <si>
    <t>54102740</t>
  </si>
  <si>
    <t>fig34*1,05</t>
  </si>
  <si>
    <t>99</t>
  </si>
  <si>
    <t>59051510</t>
  </si>
  <si>
    <t>profil okenní s nepřiznanou podomítkovou okapnicí PVC 2,0m s tkaninou</t>
  </si>
  <si>
    <t>688055478</t>
  </si>
  <si>
    <t>fig35*1,05</t>
  </si>
  <si>
    <t>100</t>
  </si>
  <si>
    <t>59051512</t>
  </si>
  <si>
    <t>profil parapetní napojovací se sklovláknitou armovací tkaninou PVC 2m</t>
  </si>
  <si>
    <t>2082249613</t>
  </si>
  <si>
    <t>fig36*1,05</t>
  </si>
  <si>
    <t>101</t>
  </si>
  <si>
    <t>622325101</t>
  </si>
  <si>
    <t>Oprava vnější vápenocementové hladké omítky složitosti 1 stěn v rozsahu do 10%</t>
  </si>
  <si>
    <t>141241253</t>
  </si>
  <si>
    <t xml:space="preserve">(13,1+0,81)*6,3                                "S"</t>
  </si>
  <si>
    <t xml:space="preserve">8,3*(7,0+3,25/2)                             "V"</t>
  </si>
  <si>
    <t xml:space="preserve">13,1*7,0                                              "J"</t>
  </si>
  <si>
    <t>102</t>
  </si>
  <si>
    <t>622335101</t>
  </si>
  <si>
    <t>Oprava cementové hladké omítky vnějších stěn v rozsahu do 10%</t>
  </si>
  <si>
    <t>-491329515</t>
  </si>
  <si>
    <t xml:space="preserve">(13,1+0,81)*0,4                                "S"</t>
  </si>
  <si>
    <t xml:space="preserve">8,3*0,5+(4,5+2,5)/2*2,0               "V"</t>
  </si>
  <si>
    <t xml:space="preserve">13,1*2,5                                              "J"</t>
  </si>
  <si>
    <t>103</t>
  </si>
  <si>
    <t>622511112</t>
  </si>
  <si>
    <t>Tenkovrstvá akrylátová mozaiková střednězrnná omítka vnějších stěn</t>
  </si>
  <si>
    <t>-1151701408</t>
  </si>
  <si>
    <t>104</t>
  </si>
  <si>
    <t>622521012</t>
  </si>
  <si>
    <t>Tenkovrstvá silikátová zatíraná omítka zrnitost 1,5 mm vnějších stěn</t>
  </si>
  <si>
    <t>-477051045</t>
  </si>
  <si>
    <t>105</t>
  </si>
  <si>
    <t>99999901</t>
  </si>
  <si>
    <t>výpis podlahových ploch - neoceňovat</t>
  </si>
  <si>
    <t>433307026</t>
  </si>
  <si>
    <t>9,4+10,7+4,9+2,9</t>
  </si>
  <si>
    <t xml:space="preserve">Mezisoučet                                      "Pdl1"</t>
  </si>
  <si>
    <t>1,05*1,19+0,4*1,0+1,05*2,8</t>
  </si>
  <si>
    <t xml:space="preserve">Mezisoučet                                     "Pdl2" </t>
  </si>
  <si>
    <t xml:space="preserve">Mezisoučet                                     "Pdl3" </t>
  </si>
  <si>
    <t xml:space="preserve">Mezisoučet                                     "Pdl4"</t>
  </si>
  <si>
    <t xml:space="preserve">Mezisoučet                                     "Pdl5"</t>
  </si>
  <si>
    <t>6,4+8,1+10,4</t>
  </si>
  <si>
    <t>3,5+3,4</t>
  </si>
  <si>
    <t xml:space="preserve">Mezisoučet                                     "Pdl6"</t>
  </si>
  <si>
    <t>19,4+13,6</t>
  </si>
  <si>
    <t>40,0</t>
  </si>
  <si>
    <t xml:space="preserve">Mezisoučet                                     "Pdl7"</t>
  </si>
  <si>
    <t>20,0</t>
  </si>
  <si>
    <t>14,6+6,2</t>
  </si>
  <si>
    <t xml:space="preserve">Mezisoučet                                     "Pdl8"</t>
  </si>
  <si>
    <t>106</t>
  </si>
  <si>
    <t>631311115</t>
  </si>
  <si>
    <t>Mazanina tl do 80 mm z betonu prostého bez zvýšených nároků na prostředí tř. C 20/25</t>
  </si>
  <si>
    <t>-609542819</t>
  </si>
  <si>
    <t>Pdl1*0,06</t>
  </si>
  <si>
    <t>Pdl2*0,10</t>
  </si>
  <si>
    <t>Pdl3*0,06</t>
  </si>
  <si>
    <t>107</t>
  </si>
  <si>
    <t>631319011</t>
  </si>
  <si>
    <t>Příplatek k mazanině tl do 80 mm za přehlazení povrchu</t>
  </si>
  <si>
    <t>-2091315046</t>
  </si>
  <si>
    <t>108</t>
  </si>
  <si>
    <t>631319171</t>
  </si>
  <si>
    <t>Příplatek k mazanině tl do 80 mm za stržení povrchu spodní vrstvy před vložením výztuže</t>
  </si>
  <si>
    <t>605384005</t>
  </si>
  <si>
    <t>Pdl2*0,10*2</t>
  </si>
  <si>
    <t>Pdl3*0,06*2</t>
  </si>
  <si>
    <t>109</t>
  </si>
  <si>
    <t>631362021</t>
  </si>
  <si>
    <t>Výztuž mazanin svařovanými sítěmi Kari</t>
  </si>
  <si>
    <t>1363497805</t>
  </si>
  <si>
    <t xml:space="preserve">Pdl1*1,2*1,35*0,001                    "4/150 x 4/150"</t>
  </si>
  <si>
    <t xml:space="preserve">Pdl2*2*1,2*4,44*0,001               "2 x 6/100 x 6/100"</t>
  </si>
  <si>
    <t xml:space="preserve">Pdl3*2*1,2*4,44*0,001               "2 x 6/100 x 6/100"</t>
  </si>
  <si>
    <t>110</t>
  </si>
  <si>
    <t>637121112</t>
  </si>
  <si>
    <t>Okapový chodník z kačírku tl 150 mm s udusáním</t>
  </si>
  <si>
    <t>758147500</t>
  </si>
  <si>
    <t>(3,2+0,9+4,7)*0,4</t>
  </si>
  <si>
    <t>1,6*1,2+13,1*0,5</t>
  </si>
  <si>
    <t>111</t>
  </si>
  <si>
    <t>637211411</t>
  </si>
  <si>
    <t>Okapový chodník z betonových zámkových dlaždic tl 60 mm do kameniva</t>
  </si>
  <si>
    <t>2087071746</t>
  </si>
  <si>
    <t>112</t>
  </si>
  <si>
    <t>637311131</t>
  </si>
  <si>
    <t>Okapový chodník z betonových záhonových obrubníků lože beton</t>
  </si>
  <si>
    <t>-1673065506</t>
  </si>
  <si>
    <t xml:space="preserve">1,75+8,75+15,0                                 "Os2"</t>
  </si>
  <si>
    <t>113</t>
  </si>
  <si>
    <t>642944121</t>
  </si>
  <si>
    <t>Osazování ocelových zárubní dodatečné pl do 2,5 m2</t>
  </si>
  <si>
    <t>-1013469501</t>
  </si>
  <si>
    <t xml:space="preserve">2                                          "20"</t>
  </si>
  <si>
    <t xml:space="preserve">3                                          "21"</t>
  </si>
  <si>
    <t xml:space="preserve">1                                          "22"</t>
  </si>
  <si>
    <t xml:space="preserve">2                                          "23"</t>
  </si>
  <si>
    <t>114</t>
  </si>
  <si>
    <t>55331485</t>
  </si>
  <si>
    <t>zárubeň jednokřídlá ocelová pro zdění tl stěny 110-150mm rozměru 600/1970, 2100mm</t>
  </si>
  <si>
    <t>237869961</t>
  </si>
  <si>
    <t>115</t>
  </si>
  <si>
    <t>55331486</t>
  </si>
  <si>
    <t>zárubeň jednokřídlá ocelová pro zdění tl stěny 110-150mm rozměru 700/1970, 2100mm</t>
  </si>
  <si>
    <t>-1118592580</t>
  </si>
  <si>
    <t>116</t>
  </si>
  <si>
    <t>55331487</t>
  </si>
  <si>
    <t>zárubeň jednokřídlá ocelová pro zdění tl stěny 110-150mm rozměru 800/1970, 2100mm</t>
  </si>
  <si>
    <t>-458115729</t>
  </si>
  <si>
    <t>117</t>
  </si>
  <si>
    <t>55331562</t>
  </si>
  <si>
    <t>zárubeň jednokřídlá ocelová pro zdění s protipožární úpravou tl stěny 110-150mm rozměru 800/1970, 2100mm</t>
  </si>
  <si>
    <t>130110762</t>
  </si>
  <si>
    <t>Ostatní konstrukce a práce, bourání</t>
  </si>
  <si>
    <t>118</t>
  </si>
  <si>
    <t>941111131</t>
  </si>
  <si>
    <t>Montáž lešení řadového trubkového lehkého s podlahami zatížení do 200 kg/m2 š do 1,5 m v do 10 m</t>
  </si>
  <si>
    <t>2078960663</t>
  </si>
  <si>
    <t>(3,41+0,8*2)*9,0</t>
  </si>
  <si>
    <t>(9,57+1,5*2)*7,0</t>
  </si>
  <si>
    <t>(8,5+1,5*2)*((7,0+8,0)/2+4,0/2)</t>
  </si>
  <si>
    <t>(9,16+1,5)*8,0</t>
  </si>
  <si>
    <t>4,04*9,0</t>
  </si>
  <si>
    <t>119</t>
  </si>
  <si>
    <t>941111231</t>
  </si>
  <si>
    <t>Příplatek k lešení řadovému trubkovému lehkému s podlahami š 1,5 m v 10 m za první a ZKD den použití</t>
  </si>
  <si>
    <t>696380163</t>
  </si>
  <si>
    <t>fig99*30*2</t>
  </si>
  <si>
    <t>941111831</t>
  </si>
  <si>
    <t>Demontáž lešení řadového trubkového lehkého s podlahami zatížení do 200 kg/m2 š do 1,5 m v do 10 m</t>
  </si>
  <si>
    <t>-1657510381</t>
  </si>
  <si>
    <t>121</t>
  </si>
  <si>
    <t>949101111</t>
  </si>
  <si>
    <t>Lešení pomocné pro objekty pozemních staveb s lešeňovou podlahou v do 1,9 m zatížení do 150 kg/m2</t>
  </si>
  <si>
    <t>1340878160</t>
  </si>
  <si>
    <t>Pdl1+Pdl2+Pdl3+Pdl4+Pdl5+Pdl6+Pdl7+Pdl8</t>
  </si>
  <si>
    <t>122</t>
  </si>
  <si>
    <t>952901111</t>
  </si>
  <si>
    <t>Vyčištění budov bytové a občanské výstavby při výšce podlaží do 4 m</t>
  </si>
  <si>
    <t>29115965</t>
  </si>
  <si>
    <t xml:space="preserve">13,1*3,75                               "1.p.p."</t>
  </si>
  <si>
    <t xml:space="preserve">3,51*7,49*3                       "1.n.p. - 3.n.p."</t>
  </si>
  <si>
    <t xml:space="preserve">9,57*8,3*3                         "1.n.p. - 3.n.p."</t>
  </si>
  <si>
    <t>123</t>
  </si>
  <si>
    <t>953943211</t>
  </si>
  <si>
    <t>Osazování hasicího přístroje</t>
  </si>
  <si>
    <t>-1635137405</t>
  </si>
  <si>
    <t xml:space="preserve">2                                                     "Os19"</t>
  </si>
  <si>
    <t>124</t>
  </si>
  <si>
    <t>44932114</t>
  </si>
  <si>
    <t>přístroj hasicí ruční práškový PG 6 LE</t>
  </si>
  <si>
    <t>863868794</t>
  </si>
  <si>
    <t>125</t>
  </si>
  <si>
    <t>962031132</t>
  </si>
  <si>
    <t>Bourání příček z cihel pálených na MVC tl do 100 mm</t>
  </si>
  <si>
    <t>-1860135349</t>
  </si>
  <si>
    <t>(1,3+1,0+1,1)*3,04</t>
  </si>
  <si>
    <t xml:space="preserve">Mezisoučet                                          "1.n.p."</t>
  </si>
  <si>
    <t>(1,25+0,6+1,35)*2,5</t>
  </si>
  <si>
    <t>4,12*2,58</t>
  </si>
  <si>
    <t>0,97*2,1</t>
  </si>
  <si>
    <t xml:space="preserve">Mezisoučet                                         "2.n.p."</t>
  </si>
  <si>
    <t>126</t>
  </si>
  <si>
    <t>962032641</t>
  </si>
  <si>
    <t>Bourání zdiva komínového nad střechou z cihel na MC</t>
  </si>
  <si>
    <t>1660950842</t>
  </si>
  <si>
    <t>0,47*0,78*4,6</t>
  </si>
  <si>
    <t>0,51*0,51*3,8</t>
  </si>
  <si>
    <t xml:space="preserve">Mezisoučet                                        "podkroví"</t>
  </si>
  <si>
    <t>127</t>
  </si>
  <si>
    <t>962081131</t>
  </si>
  <si>
    <t>Bourání příček ze skleněných tvárnic tl do 100 mm</t>
  </si>
  <si>
    <t>298687472</t>
  </si>
  <si>
    <t>1,4*1,2</t>
  </si>
  <si>
    <t>128</t>
  </si>
  <si>
    <t>963011510</t>
  </si>
  <si>
    <t>Bourání stropů z tvárnic pálených do nosníků ocelových tl do 80 mm</t>
  </si>
  <si>
    <t>-1284352255</t>
  </si>
  <si>
    <t>1,0*1,25</t>
  </si>
  <si>
    <t>3,05*4,3+2,8*0,8</t>
  </si>
  <si>
    <t>3,26*4,0</t>
  </si>
  <si>
    <t>129</t>
  </si>
  <si>
    <t>963042819</t>
  </si>
  <si>
    <t>Bourání schodišťových stupňů betonových zhotovených na místě</t>
  </si>
  <si>
    <t>1568598468</t>
  </si>
  <si>
    <t>1,4*18</t>
  </si>
  <si>
    <t>1,2*15</t>
  </si>
  <si>
    <t>130</t>
  </si>
  <si>
    <t>963053936</t>
  </si>
  <si>
    <t>Bourání ŽB schodišťových ramen monolitických samonosných</t>
  </si>
  <si>
    <t>-574430322</t>
  </si>
  <si>
    <t>1,2*(3,3+3,02+1,5)</t>
  </si>
  <si>
    <t>1,0*(2,5+3,26+2,0)</t>
  </si>
  <si>
    <t>131</t>
  </si>
  <si>
    <t>964073221</t>
  </si>
  <si>
    <t>Vybourání válcovaných nosníků ze zdiva cihelného dl do 4 m hmotnosti 20 kg/m</t>
  </si>
  <si>
    <t>-816676159</t>
  </si>
  <si>
    <t xml:space="preserve">3,4*5*17,9*0,001                   "I 160"</t>
  </si>
  <si>
    <t xml:space="preserve">1,2*4*17,9*0,001                   "I 160"</t>
  </si>
  <si>
    <t xml:space="preserve">3,5*5*17,9*0,001                   "I 160" </t>
  </si>
  <si>
    <t>132</t>
  </si>
  <si>
    <t>965042141</t>
  </si>
  <si>
    <t>Bourání podkladů pod dlažby nebo mazanin betonových nebo z litého asfaltu tl do 100 mm pl přes 4 m2</t>
  </si>
  <si>
    <t>-283790176</t>
  </si>
  <si>
    <t>(6,0+10,3+8,3)*0,09*2</t>
  </si>
  <si>
    <t>133</t>
  </si>
  <si>
    <t>965042231</t>
  </si>
  <si>
    <t>Bourání podkladů pod dlažby nebo mazanin betonových nebo z litého asfaltu tl přes 100 mm pl do 4 m2</t>
  </si>
  <si>
    <t>-914158452</t>
  </si>
  <si>
    <t>1,05*1,5*0,15</t>
  </si>
  <si>
    <t>134</t>
  </si>
  <si>
    <t>965043331</t>
  </si>
  <si>
    <t>Bourání podkladů pod dlažby betonových s potěrem nebo teracem tl do 100 mm pl do 4 m2</t>
  </si>
  <si>
    <t>-1667490102</t>
  </si>
  <si>
    <t>1,49*0,95*0,1</t>
  </si>
  <si>
    <t>135</t>
  </si>
  <si>
    <t>965081213</t>
  </si>
  <si>
    <t>Bourání podlah z dlaždic keramických nebo xylolitových tl do 10 mm plochy přes 1 m2</t>
  </si>
  <si>
    <t>1982118992</t>
  </si>
  <si>
    <t>2,4+1,3</t>
  </si>
  <si>
    <t>5,3+4,85+13,55</t>
  </si>
  <si>
    <t>136</t>
  </si>
  <si>
    <t>965081333</t>
  </si>
  <si>
    <t>Bourání podlah z dlaždic betonových, teracových nebo čedičových tl do 30 mm plochy přes 1 m2</t>
  </si>
  <si>
    <t>-111783059</t>
  </si>
  <si>
    <t>3,35+8,0</t>
  </si>
  <si>
    <t>6,55</t>
  </si>
  <si>
    <t>137</t>
  </si>
  <si>
    <t>968062354</t>
  </si>
  <si>
    <t>Vybourání dřevěných rámů oken dvojitých včetně křídel pl do 1 m2</t>
  </si>
  <si>
    <t>970350655</t>
  </si>
  <si>
    <t>0,44*0,88*3</t>
  </si>
  <si>
    <t>0,43*0,86*2</t>
  </si>
  <si>
    <t>138</t>
  </si>
  <si>
    <t>968062355</t>
  </si>
  <si>
    <t>Vybourání dřevěných rámů oken dvojitých včetně křídel pl do 2 m2</t>
  </si>
  <si>
    <t>-1263888586</t>
  </si>
  <si>
    <t>1,24*1,46*1</t>
  </si>
  <si>
    <t>139</t>
  </si>
  <si>
    <t>968062356</t>
  </si>
  <si>
    <t>Vybourání dřevěných rámů oken dvojitých včetně křídel pl do 4 m2</t>
  </si>
  <si>
    <t>-1306670168</t>
  </si>
  <si>
    <t>1,74*1,45*6</t>
  </si>
  <si>
    <t>140</t>
  </si>
  <si>
    <t>968062375</t>
  </si>
  <si>
    <t>Vybourání dřevěných rámů oken zdvojených včetně křídel pl do 2 m2</t>
  </si>
  <si>
    <t>1478227354</t>
  </si>
  <si>
    <t>1,18*1,3*1</t>
  </si>
  <si>
    <t>141</t>
  </si>
  <si>
    <t>968062376</t>
  </si>
  <si>
    <t>Vybourání dřevěných rámů oken zdvojených včetně křídel pl do 4 m2</t>
  </si>
  <si>
    <t>577583830</t>
  </si>
  <si>
    <t>1,5*1,47*2</t>
  </si>
  <si>
    <t>142</t>
  </si>
  <si>
    <t>968072244</t>
  </si>
  <si>
    <t>Vybourání kovových rámů oken jednoduchých včetně křídel pl do 1 m2</t>
  </si>
  <si>
    <t>-1180151821</t>
  </si>
  <si>
    <t>0,98*0,69*2</t>
  </si>
  <si>
    <t>1,01*0,71*1</t>
  </si>
  <si>
    <t>143</t>
  </si>
  <si>
    <t>968072455</t>
  </si>
  <si>
    <t>Vybourání kovových dveřních zárubní pl do 2 m2</t>
  </si>
  <si>
    <t>-1710838475</t>
  </si>
  <si>
    <t>0,8*1,97*2</t>
  </si>
  <si>
    <t>0,6*1,97*2+0,8*1,97*2+0,9*1,97*1</t>
  </si>
  <si>
    <t>0,6*1,97*1+0,8*1,97*5</t>
  </si>
  <si>
    <t>0,8*1,97*1</t>
  </si>
  <si>
    <t>144</t>
  </si>
  <si>
    <t>968072559</t>
  </si>
  <si>
    <t>Vybourání kovových vrat pl přes 5 m2</t>
  </si>
  <si>
    <t>2058329979</t>
  </si>
  <si>
    <t>2,96*2,95*2</t>
  </si>
  <si>
    <t>145</t>
  </si>
  <si>
    <t>971033641</t>
  </si>
  <si>
    <t>Vybourání otvorů ve zdivu cihelném pl do 4 m2 na MVC nebo MV tl do 300 mm</t>
  </si>
  <si>
    <t>96474843</t>
  </si>
  <si>
    <t>2,35*1,7/2*0,2</t>
  </si>
  <si>
    <t>(1,0*2,1+1,3*0,15)*0,25</t>
  </si>
  <si>
    <t>(1,0*2,1+1,3*0,15)*0,27</t>
  </si>
  <si>
    <t>1,75*2,5*0,2</t>
  </si>
  <si>
    <t>(1,2*2,1+1,5*0,15-0,8*1,97)*0,33</t>
  </si>
  <si>
    <t>(1,5*1,5-1,04*1,31)*0,34</t>
  </si>
  <si>
    <t xml:space="preserve">Mezisoučet                                 "podkroví"</t>
  </si>
  <si>
    <t>146</t>
  </si>
  <si>
    <t>971033651</t>
  </si>
  <si>
    <t>Vybourání otvorů ve zdivu cihelném pl do 4 m2 na MVC nebo MV tl do 600 mm</t>
  </si>
  <si>
    <t>1210264038</t>
  </si>
  <si>
    <t>(0,85*2,05+1,0*2,05+(1,1+1,25)*0,15)*0,46</t>
  </si>
  <si>
    <t>1,2*2,4*0,52</t>
  </si>
  <si>
    <t xml:space="preserve">0,75*3,04*0,5                       "komín"</t>
  </si>
  <si>
    <t>(0,9+0,44)*(2,3+0,15)*0,41</t>
  </si>
  <si>
    <t>0,5*2,0*0,4</t>
  </si>
  <si>
    <t>1,2*1,5*0,46</t>
  </si>
  <si>
    <t xml:space="preserve">0,5*(0,3+2,5)*0,5                "komín"</t>
  </si>
  <si>
    <t>1,2*(1,46+0,07+0,35+1,1)*0,44</t>
  </si>
  <si>
    <t>147</t>
  </si>
  <si>
    <t>973031151</t>
  </si>
  <si>
    <t>Vysekání výklenků ve zdivu cihelném na MV nebo MVC pl přes 0,25 m2</t>
  </si>
  <si>
    <t>1771376912</t>
  </si>
  <si>
    <t>1,2*2,05*0,20</t>
  </si>
  <si>
    <t xml:space="preserve">Mezisoučet                                "1.p.p."</t>
  </si>
  <si>
    <t>148</t>
  </si>
  <si>
    <t>978011191</t>
  </si>
  <si>
    <t>Otlučení (osekání) vnitřní vápenné nebo vápenocementové omítky stropů v rozsahu do 100 %</t>
  </si>
  <si>
    <t>-1582596711</t>
  </si>
  <si>
    <t xml:space="preserve">(1,0+0,52)*1,5+1,49*2,27            "001,002"</t>
  </si>
  <si>
    <t xml:space="preserve">4,56*2,26                                              "003"</t>
  </si>
  <si>
    <t xml:space="preserve">3,66*2,27                                              "005" </t>
  </si>
  <si>
    <t xml:space="preserve">Mezisoučet                                        "1.p.p."</t>
  </si>
  <si>
    <t xml:space="preserve">Součet                                "označení dle stávajícího stavu"</t>
  </si>
  <si>
    <t>149</t>
  </si>
  <si>
    <t>978013191</t>
  </si>
  <si>
    <t>Otlučení (osekání) vnitřní vápenné nebo vápenocementové omítky stěn v rozsahu do 100 %</t>
  </si>
  <si>
    <t>869546089</t>
  </si>
  <si>
    <t xml:space="preserve">(3,01+2,27+1,03)*2*2,49               "002"</t>
  </si>
  <si>
    <t xml:space="preserve">(4,56+2,26)*2*2,49                         "003"         </t>
  </si>
  <si>
    <t xml:space="preserve">(3,66+2,27)*2*2,49                         "005"  </t>
  </si>
  <si>
    <t xml:space="preserve">Mezisoučet                                      "1.p.p."</t>
  </si>
  <si>
    <t xml:space="preserve">(3,01+7,49-0,41-0,52)*2*3,04     "101,102"</t>
  </si>
  <si>
    <t xml:space="preserve">Mezisoučet                                      "1.n.p."</t>
  </si>
  <si>
    <t xml:space="preserve">(3,02+7,49-0,44-0,46)*2*2,5      "201,202,205,209"  </t>
  </si>
  <si>
    <t xml:space="preserve">Mezisoučet                                       "2.n.p."</t>
  </si>
  <si>
    <t xml:space="preserve">6,91*3,0/2*2                                   "301,302"</t>
  </si>
  <si>
    <t xml:space="preserve">Mezisoučet                                      "podkroví"</t>
  </si>
  <si>
    <t>150</t>
  </si>
  <si>
    <t>978015321</t>
  </si>
  <si>
    <t>Otlučení (osekání) vnější vápenné nebo vápenocementové omítky stupně členitosti 1 a 2 rozsahu do 10%</t>
  </si>
  <si>
    <t>546784249</t>
  </si>
  <si>
    <t>151</t>
  </si>
  <si>
    <t>978059541</t>
  </si>
  <si>
    <t>Odsekání a odebrání obkladů stěn z vnitřních obkládaček plochy přes 1 m2</t>
  </si>
  <si>
    <t>-693095459</t>
  </si>
  <si>
    <t>(1,95+1,4+0,95+1,4)*2*1,55</t>
  </si>
  <si>
    <t>(1,2+0,6)*1,55</t>
  </si>
  <si>
    <t>(3,05+2,18+0,4)*2*1,37</t>
  </si>
  <si>
    <t>997</t>
  </si>
  <si>
    <t>Přesun sutě</t>
  </si>
  <si>
    <t>152</t>
  </si>
  <si>
    <t>997013154</t>
  </si>
  <si>
    <t>Vnitrostaveništní doprava suti a vybouraných hmot pro budovy v do 15 m s omezením mechanizace</t>
  </si>
  <si>
    <t>-1281412800</t>
  </si>
  <si>
    <t>153</t>
  </si>
  <si>
    <t>997013501</t>
  </si>
  <si>
    <t>Odvoz suti a vybouraných hmot na skládku nebo meziskládku do 1 km se složením</t>
  </si>
  <si>
    <t>-987903412</t>
  </si>
  <si>
    <t>154</t>
  </si>
  <si>
    <t>997013509</t>
  </si>
  <si>
    <t>Příplatek k odvozu suti a vybouraných hmot na skládku ZKD 1 km přes 1 km</t>
  </si>
  <si>
    <t>-798409050</t>
  </si>
  <si>
    <t>95,086*30 'Přepočtené koeficientem množství</t>
  </si>
  <si>
    <t>155</t>
  </si>
  <si>
    <t>997013871</t>
  </si>
  <si>
    <t>Poplatek za uložení stavebního odpadu na recyklační skládce (skládkovné) směsného stavebního a demoličního kód odpadu 17 09 04</t>
  </si>
  <si>
    <t>-356103954</t>
  </si>
  <si>
    <t>156</t>
  </si>
  <si>
    <t>997013811</t>
  </si>
  <si>
    <t>Poplatek za uložení na skládce (skládkovné) stavebního odpadu dřevěného kód odpadu 170 201</t>
  </si>
  <si>
    <t>2098720653</t>
  </si>
  <si>
    <t>157</t>
  </si>
  <si>
    <t>997013821</t>
  </si>
  <si>
    <t>Poplatek za uložení na skládce (skládkovné) stavebního odpadu s obsahem azbestu kód odpadu 170 605</t>
  </si>
  <si>
    <t>1830075105</t>
  </si>
  <si>
    <t>998</t>
  </si>
  <si>
    <t>Přesun hmot</t>
  </si>
  <si>
    <t>158</t>
  </si>
  <si>
    <t>998011010</t>
  </si>
  <si>
    <t>Přesun hmot pro budovy zděné s omezením mechanizace pro budovy v přes 12 do 24 m</t>
  </si>
  <si>
    <t>1666033977</t>
  </si>
  <si>
    <t>PSV</t>
  </si>
  <si>
    <t>Práce a dodávky PSV</t>
  </si>
  <si>
    <t>711</t>
  </si>
  <si>
    <t>Izolace proti vodě, vlhkosti a plynům</t>
  </si>
  <si>
    <t>159</t>
  </si>
  <si>
    <t>711141559</t>
  </si>
  <si>
    <t>Provedení izolace proti zemní vlhkosti pásy přitavením vodorovné NAIP</t>
  </si>
  <si>
    <t>560163478</t>
  </si>
  <si>
    <t>160</t>
  </si>
  <si>
    <t>711142559</t>
  </si>
  <si>
    <t>Provedení izolace proti zemní vlhkosti pásy přitavením svislé NAIP</t>
  </si>
  <si>
    <t>1538107358</t>
  </si>
  <si>
    <t>161</t>
  </si>
  <si>
    <t>62856011</t>
  </si>
  <si>
    <t>pás asfaltový natavitelný modifikovaný SBS tl 4,0mm s vložkou z hliníkové fólie, hliníkové fólie s textilií a spalitelnou PE fólií nebo jemnozrnný minerálním posypem na horním povrchu</t>
  </si>
  <si>
    <t>-1999405609</t>
  </si>
  <si>
    <t>Pdl1*1,15</t>
  </si>
  <si>
    <t>Pdl3*1,15</t>
  </si>
  <si>
    <t>fig21*1,20</t>
  </si>
  <si>
    <t>162</t>
  </si>
  <si>
    <t>711161212</t>
  </si>
  <si>
    <t>Izolace proti zemní vlhkosti nopovou fólií svislá, nopek v 8,0 mm, tl do 0,6 mm</t>
  </si>
  <si>
    <t>-1963238115</t>
  </si>
  <si>
    <t>163</t>
  </si>
  <si>
    <t>711161384</t>
  </si>
  <si>
    <t>Izolace proti zemní vlhkosti nopovou fólií ukončení provětrávací lištou</t>
  </si>
  <si>
    <t>1067951618</t>
  </si>
  <si>
    <t xml:space="preserve">Součet                                      "Os3"</t>
  </si>
  <si>
    <t>164</t>
  </si>
  <si>
    <t>998711113</t>
  </si>
  <si>
    <t>Přesun hmot tonážní pro izolace proti vodě, vlhkosti a plynům s omezením mechanizace v objektech v přes 12 do 60 m</t>
  </si>
  <si>
    <t>-577874726</t>
  </si>
  <si>
    <t>713</t>
  </si>
  <si>
    <t>Izolace tepelné</t>
  </si>
  <si>
    <t>165</t>
  </si>
  <si>
    <t>713121111</t>
  </si>
  <si>
    <t>Montáž izolace tepelné podlah volně kladenými rohožemi, pásy, dílci, deskami 1 vrstva</t>
  </si>
  <si>
    <t>-1420441536</t>
  </si>
  <si>
    <t>166</t>
  </si>
  <si>
    <t>28375889</t>
  </si>
  <si>
    <t>deska EPS 150 do plochých střech a podlah λ=0,035 tl 20mm</t>
  </si>
  <si>
    <t>2044097579</t>
  </si>
  <si>
    <t>Pdl1*1,02</t>
  </si>
  <si>
    <t>167</t>
  </si>
  <si>
    <t>28375910</t>
  </si>
  <si>
    <t>deska EPS 150 do plochých střech a podlah λ=0,035 tl 60mm</t>
  </si>
  <si>
    <t>-1255296465</t>
  </si>
  <si>
    <t>Pdl3*1,02</t>
  </si>
  <si>
    <t>168</t>
  </si>
  <si>
    <t>713191132</t>
  </si>
  <si>
    <t>Montáž izolace tepelné podlah, stropů vrchem nebo střech překrytí separační fólií z PE</t>
  </si>
  <si>
    <t>-2074008267</t>
  </si>
  <si>
    <t>169</t>
  </si>
  <si>
    <t>28323020</t>
  </si>
  <si>
    <t>fólie separační PE 2 x 50 m</t>
  </si>
  <si>
    <t>-1348357756</t>
  </si>
  <si>
    <t>Pdl1*1,1</t>
  </si>
  <si>
    <t>Pdl3*1,1</t>
  </si>
  <si>
    <t>170</t>
  </si>
  <si>
    <t>998713113</t>
  </si>
  <si>
    <t>Přesun hmot tonážní pro izolace tepelné s omezením mechanizace v objektech v přes 12 do 24 m</t>
  </si>
  <si>
    <t>1949617327</t>
  </si>
  <si>
    <t>762</t>
  </si>
  <si>
    <t>Konstrukce tesařské</t>
  </si>
  <si>
    <t>171</t>
  </si>
  <si>
    <t>762083122</t>
  </si>
  <si>
    <t>Impregnace řeziva proti dřevokaznému hmyzu, houbám a plísním máčením třída ohrožení 3 a 4</t>
  </si>
  <si>
    <t>976293030</t>
  </si>
  <si>
    <t>fig61*0,04*0,12</t>
  </si>
  <si>
    <t>fig62*0,08*0,10</t>
  </si>
  <si>
    <t>fig63*0,12*0,10</t>
  </si>
  <si>
    <t>fig64*0,06*0,18</t>
  </si>
  <si>
    <t>fig65*0,08*0,20</t>
  </si>
  <si>
    <t>fig67*0,06*0,04*5</t>
  </si>
  <si>
    <t>fig68*0,06*0,05</t>
  </si>
  <si>
    <t>fig69*0,032</t>
  </si>
  <si>
    <t>fig70*0,05*0,06</t>
  </si>
  <si>
    <t>172</t>
  </si>
  <si>
    <t>762085103</t>
  </si>
  <si>
    <t>Montáž kotevních želez, příložek, patek nebo táhel</t>
  </si>
  <si>
    <t>-350851726</t>
  </si>
  <si>
    <t xml:space="preserve">16                                                                  "Z12"</t>
  </si>
  <si>
    <t>173</t>
  </si>
  <si>
    <t>553999002</t>
  </si>
  <si>
    <t>kotvení pozednic</t>
  </si>
  <si>
    <t>763273853</t>
  </si>
  <si>
    <t xml:space="preserve">16                                              "Z12"</t>
  </si>
  <si>
    <t>174</t>
  </si>
  <si>
    <t>762086111</t>
  </si>
  <si>
    <t>Montáž KDK hmotnosti prvku do 5 kg</t>
  </si>
  <si>
    <t>-410041019</t>
  </si>
  <si>
    <t xml:space="preserve">8*0,65                                         "Z11"</t>
  </si>
  <si>
    <t>175</t>
  </si>
  <si>
    <t>130105322</t>
  </si>
  <si>
    <t>úhelník ocelový nerovnostranný jakost 11 375 160x100x4mm</t>
  </si>
  <si>
    <t>703250379</t>
  </si>
  <si>
    <t xml:space="preserve">8*0,65*0,001                                         "Z11"</t>
  </si>
  <si>
    <t>176</t>
  </si>
  <si>
    <t>762321911</t>
  </si>
  <si>
    <t>Zavětrování a ztužení vazníků prkny tl do 32 mm</t>
  </si>
  <si>
    <t>-718716099</t>
  </si>
  <si>
    <t xml:space="preserve">5,5*2*9                                                                        "zesílení krokví"</t>
  </si>
  <si>
    <t>177</t>
  </si>
  <si>
    <t>762322911</t>
  </si>
  <si>
    <t>Zavětrování a ztužení vazníků fošnami a hranolky průřezové plochy do 100 cm2</t>
  </si>
  <si>
    <t>793638307</t>
  </si>
  <si>
    <t xml:space="preserve">9,0*2*2                                                  "zesílení vaznic"</t>
  </si>
  <si>
    <t>178</t>
  </si>
  <si>
    <t>762331811</t>
  </si>
  <si>
    <t>Demontáž vázaných kcí krovů z hranolů průřezové plochy do 120 cm2</t>
  </si>
  <si>
    <t>1675758300</t>
  </si>
  <si>
    <t xml:space="preserve">3,1*2*2+1,9*2                                                     "60/160"</t>
  </si>
  <si>
    <t>179</t>
  </si>
  <si>
    <t>762331812</t>
  </si>
  <si>
    <t>Demontáž vázaných kcí krovů z hranolů průřezové plochy do 224 cm2</t>
  </si>
  <si>
    <t>1815587468</t>
  </si>
  <si>
    <t xml:space="preserve">3,5*2                                              "120/100"</t>
  </si>
  <si>
    <t xml:space="preserve">5,33*2*4                                       "75/170"</t>
  </si>
  <si>
    <t xml:space="preserve">2,2*2                                             "120/140"</t>
  </si>
  <si>
    <t>180</t>
  </si>
  <si>
    <t>762331813</t>
  </si>
  <si>
    <t>Demontáž vázaných kcí krovů z hranolů průřezové plochy do 288 cm2</t>
  </si>
  <si>
    <t>-1756988374</t>
  </si>
  <si>
    <t xml:space="preserve">3,5*2                                                       "140/180"</t>
  </si>
  <si>
    <t>181</t>
  </si>
  <si>
    <t>762332131</t>
  </si>
  <si>
    <t>Montáž vázaných kcí krovů pravidelných z hraněného řeziva průřezové plochy do 120 cm2</t>
  </si>
  <si>
    <t>-600748976</t>
  </si>
  <si>
    <t xml:space="preserve">3,0*2+1,46*4+1,7*5+2,32*2                 "40/120"</t>
  </si>
  <si>
    <t xml:space="preserve">1,6*6+1,3*2+1,23*2+1,2*2+1,22*2+1,46*2+1,92*2+1,0*2+0,7   "80/100"</t>
  </si>
  <si>
    <t xml:space="preserve">(3,4+4,0+4,7)*2               "120/100"</t>
  </si>
  <si>
    <t xml:space="preserve">3,4*5                                      "60/180"</t>
  </si>
  <si>
    <t>182</t>
  </si>
  <si>
    <t>762332132</t>
  </si>
  <si>
    <t>Montáž vázaných kcí krovů pravidelných z hraněného řeziva průřezové plochy do 224 cm2</t>
  </si>
  <si>
    <t>-656743636</t>
  </si>
  <si>
    <t xml:space="preserve">4,33*2+3,2*1+5,15*2+3,79*1+1,0*4+0,87*4+0,71*4                         "80/200"</t>
  </si>
  <si>
    <t>183</t>
  </si>
  <si>
    <t>762341047</t>
  </si>
  <si>
    <t>Bednění střech rovných z desek OSB tl 25 mm na pero a drážku šroubovaných na rošt</t>
  </si>
  <si>
    <t>-420179260</t>
  </si>
  <si>
    <t xml:space="preserve">(0,42+3,06+0,3)*(4,4+5,2)-1,66*(1,4+1,6)       "sch2"</t>
  </si>
  <si>
    <t xml:space="preserve">1,84*1,6*2                                                                   "sch3"</t>
  </si>
  <si>
    <t xml:space="preserve">1,66*(1,23+1,92)+(0,33+1,9+0,33)*(1,23+1,92)/2*2   "SO6"</t>
  </si>
  <si>
    <t>184</t>
  </si>
  <si>
    <t>762341210</t>
  </si>
  <si>
    <t>Montáž bednění střech rovných a šikmých sklonu do 60° z hrubých prken na sraz</t>
  </si>
  <si>
    <t>-1909971353</t>
  </si>
  <si>
    <t xml:space="preserve">1,2*2,1                                         "32 mm"</t>
  </si>
  <si>
    <t xml:space="preserve">Mezisoučet                               "Sch3"</t>
  </si>
  <si>
    <t xml:space="preserve">Součet                                         "32 mm"</t>
  </si>
  <si>
    <t>185</t>
  </si>
  <si>
    <t>762341660</t>
  </si>
  <si>
    <t>Montáž bednění štítových okapových říms z palubek</t>
  </si>
  <si>
    <t>962138479</t>
  </si>
  <si>
    <t>(0,42+3,06+0,3)*(0,25+0,25+0,2+0,2)</t>
  </si>
  <si>
    <t xml:space="preserve">Mezisoučet                                                             "19 mm"</t>
  </si>
  <si>
    <t>186</t>
  </si>
  <si>
    <t>762341811</t>
  </si>
  <si>
    <t>Demontáž bednění střech z prken</t>
  </si>
  <si>
    <t>2061549179</t>
  </si>
  <si>
    <t>3,5*5,4*2</t>
  </si>
  <si>
    <t>187</t>
  </si>
  <si>
    <t>762342214</t>
  </si>
  <si>
    <t>Montáž laťování na střechách jednoduchých sklonu do 60° osové vzdálenosti do 360 mm</t>
  </si>
  <si>
    <t>-311029756</t>
  </si>
  <si>
    <t>9,52*5,94*2+(9,97-9,52)*1,3</t>
  </si>
  <si>
    <t xml:space="preserve">Mezisoučet                            "Sch1"</t>
  </si>
  <si>
    <t>3,56*(4,4+5,1)-1,66*(1,31+1,67)</t>
  </si>
  <si>
    <t xml:space="preserve">Mezisoučet                            "Sch2"</t>
  </si>
  <si>
    <t>1,84*1,6*2</t>
  </si>
  <si>
    <t xml:space="preserve">Mezisoučet                            "Sch3"</t>
  </si>
  <si>
    <t xml:space="preserve">Součet                                     "60/40"</t>
  </si>
  <si>
    <t>188</t>
  </si>
  <si>
    <t>762342441</t>
  </si>
  <si>
    <t>Montáž lišt trojúhelníkových nebo kontralatí na střechách sklonu do 60°</t>
  </si>
  <si>
    <t>783504387</t>
  </si>
  <si>
    <t>12*5,94*2</t>
  </si>
  <si>
    <t>5*(4,4+5,1)</t>
  </si>
  <si>
    <t>1,23*4+1,92*4+(1,23+1,92)/2*2*5</t>
  </si>
  <si>
    <t xml:space="preserve">Mezisoučet                            "SO6"</t>
  </si>
  <si>
    <t xml:space="preserve">Součet                                      "60/50 - kontralatě"</t>
  </si>
  <si>
    <t>189</t>
  </si>
  <si>
    <t>762395000</t>
  </si>
  <si>
    <t>Spojovací prostředky krovů, bednění, laťování, nadstřešních konstrukcí</t>
  </si>
  <si>
    <t>-813842612</t>
  </si>
  <si>
    <t>fig66*0,019</t>
  </si>
  <si>
    <t>190</t>
  </si>
  <si>
    <t>60512125</t>
  </si>
  <si>
    <t>hranol stavební řezivo průřezu do 120cm2 do dl 6m</t>
  </si>
  <si>
    <t>1521313779</t>
  </si>
  <si>
    <t>fig61*0,04*0,12*1,1</t>
  </si>
  <si>
    <t>fig62*0,08*0,10*1,1</t>
  </si>
  <si>
    <t>fig63*0,12*0,10*1,1</t>
  </si>
  <si>
    <t>fig64*0,06*0,18*1,1</t>
  </si>
  <si>
    <t>191</t>
  </si>
  <si>
    <t>60512130</t>
  </si>
  <si>
    <t>hranol stavební řezivo průřezu do 224cm2 do dl 6m</t>
  </si>
  <si>
    <t>-1725230177</t>
  </si>
  <si>
    <t>fig65*0,08*0,20*1,1</t>
  </si>
  <si>
    <t>192</t>
  </si>
  <si>
    <t>60514112</t>
  </si>
  <si>
    <t>řezivo jehličnaté lať surová dl 4m</t>
  </si>
  <si>
    <t>1281586538</t>
  </si>
  <si>
    <t>fig67*0,06*0,04*5*1,1</t>
  </si>
  <si>
    <t>fig68*0,06*0,05*1,1</t>
  </si>
  <si>
    <t>193</t>
  </si>
  <si>
    <t>60511081</t>
  </si>
  <si>
    <t>řezivo jehličnaté středové smrk tl 18-32mm dl 4-5m</t>
  </si>
  <si>
    <t>1518930530</t>
  </si>
  <si>
    <t>fig69*0,032*1,1</t>
  </si>
  <si>
    <t>194</t>
  </si>
  <si>
    <t>61191155</t>
  </si>
  <si>
    <t>palubky obkladové smrk profil klasický 19x116mm jakost A/B</t>
  </si>
  <si>
    <t>-2034127151</t>
  </si>
  <si>
    <t>fig66*1,10</t>
  </si>
  <si>
    <t>195</t>
  </si>
  <si>
    <t>762429001</t>
  </si>
  <si>
    <t>Montáž obložení stropu podkladový rošt</t>
  </si>
  <si>
    <t>-1535215839</t>
  </si>
  <si>
    <t>8,9*(7+4+7)</t>
  </si>
  <si>
    <t xml:space="preserve">Mezisoučet                                 "Sch1"</t>
  </si>
  <si>
    <t>3,06*(8+10)</t>
  </si>
  <si>
    <t xml:space="preserve">Mezisoučet                                "Sch2"</t>
  </si>
  <si>
    <t>(1,9+1,0)*2*2</t>
  </si>
  <si>
    <t xml:space="preserve">Mezisoučet                                "SO6"</t>
  </si>
  <si>
    <t xml:space="preserve">Součet                                          "50/60 - latě"</t>
  </si>
  <si>
    <t>196</t>
  </si>
  <si>
    <t>467408958</t>
  </si>
  <si>
    <t>fig70*0,05*0,06*1,1</t>
  </si>
  <si>
    <t>197</t>
  </si>
  <si>
    <t>998762113</t>
  </si>
  <si>
    <t>Přesun hmot tonážní pro kce tesařské s omezením mechanizace v objektech v přes 12 do 24 m</t>
  </si>
  <si>
    <t>-1557227446</t>
  </si>
  <si>
    <t>763</t>
  </si>
  <si>
    <t>Konstrukce suché výstavby</t>
  </si>
  <si>
    <t>198</t>
  </si>
  <si>
    <t>763111314</t>
  </si>
  <si>
    <t>SDK příčka tl 100 mm profil CW+UW 75 desky 1xA 12,5 TI 60 mm EI 30 Rw 45 dB</t>
  </si>
  <si>
    <t>-1047436863</t>
  </si>
  <si>
    <t>3,07*3,3</t>
  </si>
  <si>
    <t>(1,9+1,9)*2,5</t>
  </si>
  <si>
    <t>(6,3+2,1)/2*2,5</t>
  </si>
  <si>
    <t>1,8*(2,5+1,5)/2</t>
  </si>
  <si>
    <t xml:space="preserve">Mezisoučet                               "podkroví - SN3"</t>
  </si>
  <si>
    <t>199</t>
  </si>
  <si>
    <t>763111333</t>
  </si>
  <si>
    <t>SDK příčka tl 100 mm profil CW+UW 75 desky 1xH2 12,5 TI 60 mm EI 30 Rw 45 dB</t>
  </si>
  <si>
    <t>-979080674</t>
  </si>
  <si>
    <t>(3,61+0,5+2,9+0,9+1,05+1,05)*2,61</t>
  </si>
  <si>
    <t xml:space="preserve">Mezisoučet                                                                          "2.n.p. - SN3"</t>
  </si>
  <si>
    <t>200</t>
  </si>
  <si>
    <t>763111717</t>
  </si>
  <si>
    <t>SDK příčka základní penetrační nátěr</t>
  </si>
  <si>
    <t>267639631</t>
  </si>
  <si>
    <t>fig81+fig82+fig83</t>
  </si>
  <si>
    <t>201</t>
  </si>
  <si>
    <t>763111741</t>
  </si>
  <si>
    <t>Montáž parotěsné zábrany do SDK příčky</t>
  </si>
  <si>
    <t>-664228375</t>
  </si>
  <si>
    <t>202</t>
  </si>
  <si>
    <t>28329274</t>
  </si>
  <si>
    <t>fólie PE vyztužená pro parotěsnou vrstvu (reakce na oheň - třída E) 110g/m2</t>
  </si>
  <si>
    <t>882312972</t>
  </si>
  <si>
    <t>fig84*1,1</t>
  </si>
  <si>
    <t>203</t>
  </si>
  <si>
    <t>763111742</t>
  </si>
  <si>
    <t>Montáž jedné vrstvy tepelné izolace do SDK příčky</t>
  </si>
  <si>
    <t>104835859</t>
  </si>
  <si>
    <t>204</t>
  </si>
  <si>
    <t>63148156</t>
  </si>
  <si>
    <t>deska tepelně izolační minerální univerzální λ=0,035 tl 140mm</t>
  </si>
  <si>
    <t>121828154</t>
  </si>
  <si>
    <t>fig84*1,02</t>
  </si>
  <si>
    <t>205</t>
  </si>
  <si>
    <t>763113343</t>
  </si>
  <si>
    <t>SDK příčka instalační tl 205 mm zdvojený profil CW+UW 75 desky 2xH2 12,5 TI 60 mm EI 60 Rw 54 dB</t>
  </si>
  <si>
    <t>-522155926</t>
  </si>
  <si>
    <t>3,98*2,61</t>
  </si>
  <si>
    <t xml:space="preserve">Mezisoučet                                        "2.n.p. - SN4"</t>
  </si>
  <si>
    <t>206</t>
  </si>
  <si>
    <t>763121423</t>
  </si>
  <si>
    <t>SDK stěna předsazená tl 87,5 mm profil CW+UW 75 deska 1xDF 12,5 TI 40 mm 40 kg/m3 EI 30</t>
  </si>
  <si>
    <t>52382593</t>
  </si>
  <si>
    <t xml:space="preserve">(1,0+1,9)*2*(1,49+2,13)/2                   </t>
  </si>
  <si>
    <t xml:space="preserve">Mezisoučet                                    "SO6"</t>
  </si>
  <si>
    <t>207</t>
  </si>
  <si>
    <t>763121426</t>
  </si>
  <si>
    <t>SDK stěna předsazená tl 112,5 mm profil CW+UW 100 deska 1xH2 12,5 bez TI EI 15</t>
  </si>
  <si>
    <t>1457234137</t>
  </si>
  <si>
    <t xml:space="preserve">(0,8+1,02+1,02)*1,2                           "1.p.p."</t>
  </si>
  <si>
    <t xml:space="preserve">(0,9+0,9)*1,2                                       "2.n.p."</t>
  </si>
  <si>
    <t xml:space="preserve">(0,9+0,9)*1,2                                     "podkroví"</t>
  </si>
  <si>
    <t>208</t>
  </si>
  <si>
    <t>763121453</t>
  </si>
  <si>
    <t>SDK stěna předsazená tl 100 mm profil CW+UW 75 desky 2xDF 12,5 TI 50 mm EI 45</t>
  </si>
  <si>
    <t>-1493548616</t>
  </si>
  <si>
    <t>2,0*(0,7+1,5)</t>
  </si>
  <si>
    <t>6,9*(0,7+0,7)</t>
  </si>
  <si>
    <t xml:space="preserve">Mezisoučet                                          "podkroví - SN5"</t>
  </si>
  <si>
    <t>209</t>
  </si>
  <si>
    <t>763121714</t>
  </si>
  <si>
    <t>SDK stěna předsazená základní penetrační nátěr</t>
  </si>
  <si>
    <t>952230139</t>
  </si>
  <si>
    <t>fig84+fig85+fig86</t>
  </si>
  <si>
    <t>fig89*0,8</t>
  </si>
  <si>
    <t>210</t>
  </si>
  <si>
    <t>763131432</t>
  </si>
  <si>
    <t>SDK podhled deska 1xDF 15 bez TI dvouvrstvá spodní kce profil CD+UD</t>
  </si>
  <si>
    <t>1547204472</t>
  </si>
  <si>
    <t xml:space="preserve">(3,57+2,9+3,05+2,9)*1,1      "ramena a mezipodesta"</t>
  </si>
  <si>
    <t xml:space="preserve">3,02*1,9+1,92*1,1                    "podesta nad 1.n.p."</t>
  </si>
  <si>
    <t xml:space="preserve">3,07*3,1                                      "podesta nad 2.n.p."</t>
  </si>
  <si>
    <t xml:space="preserve">Mezisoučet                                  "Str3,4"</t>
  </si>
  <si>
    <t>211</t>
  </si>
  <si>
    <t>763131714</t>
  </si>
  <si>
    <t>SDK podhled základní penetrační nátěr</t>
  </si>
  <si>
    <t>-224401361</t>
  </si>
  <si>
    <t>fig87+fig88</t>
  </si>
  <si>
    <t>fig90*0,8</t>
  </si>
  <si>
    <t>212</t>
  </si>
  <si>
    <t>763131751</t>
  </si>
  <si>
    <t>Montáž parotěsné zábrany do SDK podhledu</t>
  </si>
  <si>
    <t>-1119589872</t>
  </si>
  <si>
    <t>213</t>
  </si>
  <si>
    <t>28329282</t>
  </si>
  <si>
    <t>fólie PE vyztužená Al vrstvou pro parotěsnou vrstvu 170g/m2</t>
  </si>
  <si>
    <t>-164662591</t>
  </si>
  <si>
    <t>fig88*1,1</t>
  </si>
  <si>
    <t>214</t>
  </si>
  <si>
    <t>763161720</t>
  </si>
  <si>
    <t>SDK podkroví deska 1xDF 12,5 TI 200 mm dvouvrstvá spodní kce profil CD+UD</t>
  </si>
  <si>
    <t>1544325472</t>
  </si>
  <si>
    <t xml:space="preserve">3,07*(3,6+4,5)                    "nad 301,302"</t>
  </si>
  <si>
    <t xml:space="preserve">2,0*(3,7+2,0+3,7)             "nad 303,305"</t>
  </si>
  <si>
    <t xml:space="preserve">6,9*(3,7+2,0+3,7)               "nad 304"</t>
  </si>
  <si>
    <t xml:space="preserve">Mezisoučet                          "Sch1,2,3"</t>
  </si>
  <si>
    <t>215</t>
  </si>
  <si>
    <t>763161791</t>
  </si>
  <si>
    <t>Příplatek k cenám podkroví za dalších 10 mm tepelné izolace</t>
  </si>
  <si>
    <t>-1070368956</t>
  </si>
  <si>
    <t>fig88*6</t>
  </si>
  <si>
    <t>216</t>
  </si>
  <si>
    <t>763164717</t>
  </si>
  <si>
    <t>SDK obklad kcí uzavřeného tvaru š do 0,8 m desky 2xDF 12,5</t>
  </si>
  <si>
    <t>-133857992</t>
  </si>
  <si>
    <t>2,2*2</t>
  </si>
  <si>
    <t>217</t>
  </si>
  <si>
    <t>763164531</t>
  </si>
  <si>
    <t>SDK obklad kovových kcí tvaru L š do 0,8 m desky 1xA 12,5</t>
  </si>
  <si>
    <t>1212550734</t>
  </si>
  <si>
    <t>(4,38+3,61)</t>
  </si>
  <si>
    <t xml:space="preserve">Mezisoučet                           "2.n.p."</t>
  </si>
  <si>
    <t>218</t>
  </si>
  <si>
    <t>763181311</t>
  </si>
  <si>
    <t>Montáž jednokřídlové kovové zárubně v do 2,75 m SDK příčka</t>
  </si>
  <si>
    <t>1002313885</t>
  </si>
  <si>
    <t>219</t>
  </si>
  <si>
    <t>55331590</t>
  </si>
  <si>
    <t>zárubeň jednokřídlá ocelová pro sádrokartonové příčky tl stěny 75-100mm rozměru 800/1970, 2100mm</t>
  </si>
  <si>
    <t>1616532255</t>
  </si>
  <si>
    <t>220</t>
  </si>
  <si>
    <t>763183111</t>
  </si>
  <si>
    <t>Montáž pouzdra posuvných dveří s jednou kapsou pro jedno křídlo šířky do 800 mm do SDK příčky</t>
  </si>
  <si>
    <t>505134349</t>
  </si>
  <si>
    <t xml:space="preserve">1                                                "27"</t>
  </si>
  <si>
    <t>221</t>
  </si>
  <si>
    <t>55331612</t>
  </si>
  <si>
    <t>pouzdro stavební posuvných dveří jednopouzdrové 800mm standardní rozměr</t>
  </si>
  <si>
    <t>-1434926552</t>
  </si>
  <si>
    <t>222</t>
  </si>
  <si>
    <t>998763323</t>
  </si>
  <si>
    <t>Přesun hmot tonážní pro konstrukce montované z desek s omezením mechanizace v objektech v přes 12 do 24 m</t>
  </si>
  <si>
    <t>611850283</t>
  </si>
  <si>
    <t>764</t>
  </si>
  <si>
    <t>Konstrukce klempířské</t>
  </si>
  <si>
    <t>223</t>
  </si>
  <si>
    <t>764001821</t>
  </si>
  <si>
    <t>Demontáž krytiny ze svitků nebo tabulí do suti</t>
  </si>
  <si>
    <t>289739473</t>
  </si>
  <si>
    <t xml:space="preserve">(2,8+0,2)*(0,8+0,2)                   "nad vstupem"</t>
  </si>
  <si>
    <t xml:space="preserve">8,1*(0,6+0,2)                              "nad vraty"</t>
  </si>
  <si>
    <t>224</t>
  </si>
  <si>
    <t>764002801</t>
  </si>
  <si>
    <t>Demontáž závětrné lišty do suti</t>
  </si>
  <si>
    <t>1072799540</t>
  </si>
  <si>
    <t>5,8*2*2</t>
  </si>
  <si>
    <t>2,0*2</t>
  </si>
  <si>
    <t>225</t>
  </si>
  <si>
    <t>764002821</t>
  </si>
  <si>
    <t>Demontáž střešního výlezu do suti</t>
  </si>
  <si>
    <t>453542995</t>
  </si>
  <si>
    <t>1+1</t>
  </si>
  <si>
    <t>226</t>
  </si>
  <si>
    <t>764002851</t>
  </si>
  <si>
    <t>Demontáž oplechování parapetů do suti</t>
  </si>
  <si>
    <t>-1356361628</t>
  </si>
  <si>
    <t>1,24*2+1,01</t>
  </si>
  <si>
    <t>0,44*3+1,4+1,5*2</t>
  </si>
  <si>
    <t>1,04+0,43*2+1,54*6</t>
  </si>
  <si>
    <t>1,04</t>
  </si>
  <si>
    <t>227</t>
  </si>
  <si>
    <t>764002871</t>
  </si>
  <si>
    <t>Demontáž lemování zdí do suti</t>
  </si>
  <si>
    <t>-521017943</t>
  </si>
  <si>
    <t>5,33*2*2</t>
  </si>
  <si>
    <t>228</t>
  </si>
  <si>
    <t>764002881</t>
  </si>
  <si>
    <t>Demontáž lemování střešních prostupů do suti</t>
  </si>
  <si>
    <t>-1989938483</t>
  </si>
  <si>
    <t>(0,5+0,5)*2*0,5</t>
  </si>
  <si>
    <t>(0,75+0,5)*2*0,5</t>
  </si>
  <si>
    <t>229</t>
  </si>
  <si>
    <t>764002891</t>
  </si>
  <si>
    <t>Demontáž lemování sloupků komínových lávek do suti</t>
  </si>
  <si>
    <t>224056702</t>
  </si>
  <si>
    <t>3*2</t>
  </si>
  <si>
    <t>230</t>
  </si>
  <si>
    <t>764003801</t>
  </si>
  <si>
    <t>Demontáž lemování trub, konzol, držáků, ventilačních nástavců a jiných kusových prvků do suti</t>
  </si>
  <si>
    <t>-545406041</t>
  </si>
  <si>
    <t>231</t>
  </si>
  <si>
    <t>764004801</t>
  </si>
  <si>
    <t>Demontáž podokapního žlabu do suti</t>
  </si>
  <si>
    <t>662441354</t>
  </si>
  <si>
    <t>(0,25+13,1+0,25)*2</t>
  </si>
  <si>
    <t>232</t>
  </si>
  <si>
    <t>764004861</t>
  </si>
  <si>
    <t>Demontáž svodu do suti</t>
  </si>
  <si>
    <t>-184526985</t>
  </si>
  <si>
    <t>6,5+6,0+4,0+8,0+7,5</t>
  </si>
  <si>
    <t>233</t>
  </si>
  <si>
    <t>764111641</t>
  </si>
  <si>
    <t>Krytina střechy rovné drážkováním ze svitků z Pz plechu s povrchovou úpravou do rš 670 mm sklonu do 30°</t>
  </si>
  <si>
    <t>747058264</t>
  </si>
  <si>
    <t>3,56*4,4-1,66*1,31</t>
  </si>
  <si>
    <t>234</t>
  </si>
  <si>
    <t>764111643</t>
  </si>
  <si>
    <t>Krytina střechy rovné drážkováním ze svitků z Pz plechu s povrchovou úpravou do rš 670 mm sklonu do 60°</t>
  </si>
  <si>
    <t>-324771906</t>
  </si>
  <si>
    <t>3,56*5,1-1,66*1,67</t>
  </si>
  <si>
    <t>235</t>
  </si>
  <si>
    <t>764111645</t>
  </si>
  <si>
    <t>Krytina střechy rovné drážkováním ze svitků z Pz plechu s povrch úpravou do rš 670 mm sklonu přes 60°</t>
  </si>
  <si>
    <t>1278382747</t>
  </si>
  <si>
    <t xml:space="preserve">1,66*(1,23+1,92)+(0,33+1,9+0,33)*(1,23+1,92)/2*2   </t>
  </si>
  <si>
    <t>236</t>
  </si>
  <si>
    <t>764111671</t>
  </si>
  <si>
    <t>Krytina železobetonových desek z Pz plechu s povrchovou úpravou</t>
  </si>
  <si>
    <t>1471813973</t>
  </si>
  <si>
    <t>8,1*(0,6+0,1+0,15)</t>
  </si>
  <si>
    <t xml:space="preserve">Mezisoučet                           "Sch4" </t>
  </si>
  <si>
    <t>237</t>
  </si>
  <si>
    <t>764211626</t>
  </si>
  <si>
    <t>Oplechování větraného hřebene s větracím pásem z Pz s povrchovou úpravou rš 500 mm</t>
  </si>
  <si>
    <t>134490080</t>
  </si>
  <si>
    <t>8,05+3,56-1,66+0,05</t>
  </si>
  <si>
    <t>238</t>
  </si>
  <si>
    <t>764211656</t>
  </si>
  <si>
    <t>Oplechování větraného nároží s větracím pásem z Pz s povrchovou úpravou rš 500 mm</t>
  </si>
  <si>
    <t>-2105117069</t>
  </si>
  <si>
    <t>2,5*2</t>
  </si>
  <si>
    <t>239</t>
  </si>
  <si>
    <t>764212632</t>
  </si>
  <si>
    <t>Oplechování štítu závětrnou lištou z Pz s povrchovou úpravou rš 200 mm</t>
  </si>
  <si>
    <t>994973222</t>
  </si>
  <si>
    <t>5,94*2+1,3+0,3</t>
  </si>
  <si>
    <t>4,5+5,2+0,3+0,3</t>
  </si>
  <si>
    <t>1,6*4</t>
  </si>
  <si>
    <t>240</t>
  </si>
  <si>
    <t>764212662</t>
  </si>
  <si>
    <t>Oplechování rovné okapové hrany z Pz s povrchovou úpravou rš 200 mm</t>
  </si>
  <si>
    <t>1084140941</t>
  </si>
  <si>
    <t>9,97+9,52</t>
  </si>
  <si>
    <t>3,56+3,54</t>
  </si>
  <si>
    <t>1,84*2</t>
  </si>
  <si>
    <t>241</t>
  </si>
  <si>
    <t>764213455</t>
  </si>
  <si>
    <t>Sněhový zachytávač krytiny z Pz plechu průběžný jednotrubkový</t>
  </si>
  <si>
    <t>-2012298711</t>
  </si>
  <si>
    <t xml:space="preserve">3,0*2+2,0*1                                                               "Os4"</t>
  </si>
  <si>
    <t>242</t>
  </si>
  <si>
    <t>764213652</t>
  </si>
  <si>
    <t>Střešní výlez pro krytinu skládanou nebo plechovou z Pz s povrchovou úpravou</t>
  </si>
  <si>
    <t>-1650103572</t>
  </si>
  <si>
    <t xml:space="preserve">1                                                                   "12"</t>
  </si>
  <si>
    <t>243</t>
  </si>
  <si>
    <t>764214608</t>
  </si>
  <si>
    <t>Oplechování horních ploch a atik bez rohů z Pz s povrch úpravou mechanicky kotvené rš 750 mm</t>
  </si>
  <si>
    <t>1436750025</t>
  </si>
  <si>
    <t>4,2+4,8</t>
  </si>
  <si>
    <t>244</t>
  </si>
  <si>
    <t>764216644</t>
  </si>
  <si>
    <t>Oplechování rovných parapetů celoplošně lepené z Pz s povrchovou úpravou rš 330 mm</t>
  </si>
  <si>
    <t>1487366487</t>
  </si>
  <si>
    <t>1,05*3</t>
  </si>
  <si>
    <t>1,45+1,55*2+1,25</t>
  </si>
  <si>
    <t>1,25*3+1,6*5</t>
  </si>
  <si>
    <t>1,25+1,55</t>
  </si>
  <si>
    <t>245</t>
  </si>
  <si>
    <t>764311616</t>
  </si>
  <si>
    <t>Lemování rovných zdí střech s krytinou skládanou z Pz s povrchovou úpravou rš 500 mm</t>
  </si>
  <si>
    <t>1137038989</t>
  </si>
  <si>
    <t>0,5+4,5+5,6</t>
  </si>
  <si>
    <t>246</t>
  </si>
  <si>
    <t>764311619</t>
  </si>
  <si>
    <t>Lemování rovných zdí střech s krytinou skládanou z Pz s povrchovou úpravou rš 800 mm</t>
  </si>
  <si>
    <t>-291270712</t>
  </si>
  <si>
    <t>247</t>
  </si>
  <si>
    <t>764315633</t>
  </si>
  <si>
    <t>Lemování trub prostupovou manžetou z Pz s povrch úpravou střech s krytinou skládanou D do 150 mm</t>
  </si>
  <si>
    <t>-425317980</t>
  </si>
  <si>
    <t>248</t>
  </si>
  <si>
    <t>764511601</t>
  </si>
  <si>
    <t>Žlab podokapní půlkruhový z Pz s povrchovou úpravou rš 250 mm</t>
  </si>
  <si>
    <t>1941760855</t>
  </si>
  <si>
    <t>4,3</t>
  </si>
  <si>
    <t>249</t>
  </si>
  <si>
    <t>764511602</t>
  </si>
  <si>
    <t>Žlab podokapní půlkruhový z Pz s povrchovou úpravou rš 330 mm</t>
  </si>
  <si>
    <t>-1976205709</t>
  </si>
  <si>
    <t>250</t>
  </si>
  <si>
    <t>764511641</t>
  </si>
  <si>
    <t>Kotlík oválný (trychtýřový) pro podokapní žlaby z Pz s povrchovou úpravou do 250/90 mm</t>
  </si>
  <si>
    <t>-2120953383</t>
  </si>
  <si>
    <t>251</t>
  </si>
  <si>
    <t>764511643</t>
  </si>
  <si>
    <t>Kotlík oválný (trychtýřový) pro podokapní žlaby z Pz s povrchovou úpravou 330/120 mm</t>
  </si>
  <si>
    <t>-261939648</t>
  </si>
  <si>
    <t>2+2</t>
  </si>
  <si>
    <t>252</t>
  </si>
  <si>
    <t>764518623</t>
  </si>
  <si>
    <t>Svody kruhové včetně objímek, kolen, odskoků z Pz s povrchovou úpravou průměru 120 mm</t>
  </si>
  <si>
    <t>944914726</t>
  </si>
  <si>
    <t>2,0+7,0+8,0+0,5</t>
  </si>
  <si>
    <t>253</t>
  </si>
  <si>
    <t>998764113</t>
  </si>
  <si>
    <t>Přesun hmot tonážní pro konstrukce klempířské s omezením mechanizace v objektech v přes 12 do 24 m</t>
  </si>
  <si>
    <t>111516220</t>
  </si>
  <si>
    <t>765</t>
  </si>
  <si>
    <t>Krytina skládaná</t>
  </si>
  <si>
    <t>254</t>
  </si>
  <si>
    <t>765113111</t>
  </si>
  <si>
    <t>Okapová hrana s větracím pásem plastovým</t>
  </si>
  <si>
    <t>1796291619</t>
  </si>
  <si>
    <t>9,97+9,52+2,2</t>
  </si>
  <si>
    <t xml:space="preserve">Mezisoučet                                              "OS15"</t>
  </si>
  <si>
    <t>255</t>
  </si>
  <si>
    <t>765131801</t>
  </si>
  <si>
    <t>Demontáž vláknocementové skládané krytiny sklonu do 30° do suti</t>
  </si>
  <si>
    <t>-2049638698</t>
  </si>
  <si>
    <t>(3,26+0,28)*5,33*2</t>
  </si>
  <si>
    <t>(13,1+0,25-0,28-3,26+0,25)*5,8*2</t>
  </si>
  <si>
    <t>256</t>
  </si>
  <si>
    <t>765131821</t>
  </si>
  <si>
    <t>Demontáž hřebene nebo nároží z hřebenáčů vláknocementové skládané krytiny sklonu do 30° do suti</t>
  </si>
  <si>
    <t>-1141617820</t>
  </si>
  <si>
    <t>0,25+13,1+0,25</t>
  </si>
  <si>
    <t>257</t>
  </si>
  <si>
    <t>765131841</t>
  </si>
  <si>
    <t>Příplatek k cenám demontáže skládané vláknocementové krytiny za sklon přes 30°</t>
  </si>
  <si>
    <t>-370520588</t>
  </si>
  <si>
    <t>258</t>
  </si>
  <si>
    <t>765131845</t>
  </si>
  <si>
    <t>Příplatek k cenám demontáže hřebene nebo nároží skládané vláknocementové krytiny za sklon přes 30°</t>
  </si>
  <si>
    <t>-1690232411</t>
  </si>
  <si>
    <t>259</t>
  </si>
  <si>
    <t>765193001</t>
  </si>
  <si>
    <t>Montáž podkladního vyrovnávacího pásu</t>
  </si>
  <si>
    <t>-461096381</t>
  </si>
  <si>
    <t>260</t>
  </si>
  <si>
    <t>62866520</t>
  </si>
  <si>
    <t>pás podkladní tl 0,5mm asfaltového šindele</t>
  </si>
  <si>
    <t>-580249701</t>
  </si>
  <si>
    <t>fig71*1,15</t>
  </si>
  <si>
    <t>fig72*1,15</t>
  </si>
  <si>
    <t>fig73*1,15</t>
  </si>
  <si>
    <t>fig74*1,15</t>
  </si>
  <si>
    <t>261</t>
  </si>
  <si>
    <t>998765113</t>
  </si>
  <si>
    <t>Přesun hmot tonážní pro krytiny skládané s omezením mechanizace v objektech v přes 12 do 24 m</t>
  </si>
  <si>
    <t>-1289859603</t>
  </si>
  <si>
    <t>766</t>
  </si>
  <si>
    <t>Konstrukce truhlářské</t>
  </si>
  <si>
    <t>262</t>
  </si>
  <si>
    <t>766211611</t>
  </si>
  <si>
    <t>Montáž madel schodišťových stěnových dřevených průběžných šířky do 150 mm</t>
  </si>
  <si>
    <t>340560249</t>
  </si>
  <si>
    <t xml:space="preserve">4,6                                        "Z9"</t>
  </si>
  <si>
    <t>263</t>
  </si>
  <si>
    <t>052171011</t>
  </si>
  <si>
    <t>madlo dubové včetně uchycení</t>
  </si>
  <si>
    <t>2065441185</t>
  </si>
  <si>
    <t>264</t>
  </si>
  <si>
    <t>766231113</t>
  </si>
  <si>
    <t>Montáž sklápěcích půdních schodů</t>
  </si>
  <si>
    <t>989930165</t>
  </si>
  <si>
    <t xml:space="preserve">1                                         "Os17"</t>
  </si>
  <si>
    <t>265</t>
  </si>
  <si>
    <t>61233165</t>
  </si>
  <si>
    <t>schody půdní skládací protipožární dřevěné, pro výšku max. 280cm, 12 schodnic El 15, 110x70cm</t>
  </si>
  <si>
    <t>386957352</t>
  </si>
  <si>
    <t>266</t>
  </si>
  <si>
    <t>766421812</t>
  </si>
  <si>
    <t>Demontáž truhlářského obložení podhledů z panelů plochy přes 1,5 m2</t>
  </si>
  <si>
    <t>565289842</t>
  </si>
  <si>
    <t>3,26*4,6*2</t>
  </si>
  <si>
    <t>267</t>
  </si>
  <si>
    <t>766421822</t>
  </si>
  <si>
    <t>Demontáž truhlářského obložení podhledů podkladových roštů</t>
  </si>
  <si>
    <t>-756646829</t>
  </si>
  <si>
    <t>268</t>
  </si>
  <si>
    <t>766622131</t>
  </si>
  <si>
    <t>Montáž plastových oken plochy přes 1 m2 otevíravých výšky do 1,5 m s rámem do zdiva</t>
  </si>
  <si>
    <t>-1588486337</t>
  </si>
  <si>
    <t xml:space="preserve">1,4*1,45*1                            "2"</t>
  </si>
  <si>
    <t xml:space="preserve">1,5*1,47*2                            "3"</t>
  </si>
  <si>
    <t xml:space="preserve">1,54*0,8*3                           "5"</t>
  </si>
  <si>
    <t xml:space="preserve">1,54*1,31*3                         "6"</t>
  </si>
  <si>
    <t>269</t>
  </si>
  <si>
    <t>61140052</t>
  </si>
  <si>
    <t>okno plastové otevíravé/sklopné trojsklo přes plochu 1m2 do v 1,5m</t>
  </si>
  <si>
    <t>-1106068235</t>
  </si>
  <si>
    <t>270</t>
  </si>
  <si>
    <t>766622216</t>
  </si>
  <si>
    <t>Montáž plastových oken plochy do 1 m2 otevíravých s rámem do zdiva</t>
  </si>
  <si>
    <t>2103020854</t>
  </si>
  <si>
    <t xml:space="preserve">3                               "1"</t>
  </si>
  <si>
    <t xml:space="preserve">2                              "4"</t>
  </si>
  <si>
    <t xml:space="preserve">1                             "7"</t>
  </si>
  <si>
    <t xml:space="preserve">2                             "8"</t>
  </si>
  <si>
    <t xml:space="preserve">1                             "9"</t>
  </si>
  <si>
    <t>271</t>
  </si>
  <si>
    <t>61140050</t>
  </si>
  <si>
    <t>okno plastové otevíravé/sklopné trojsklo do plochy 1m2</t>
  </si>
  <si>
    <t>-535901983</t>
  </si>
  <si>
    <t xml:space="preserve">1,0*0,7*3                               "1"</t>
  </si>
  <si>
    <t xml:space="preserve">1,2*0,8*2                              "4"</t>
  </si>
  <si>
    <t xml:space="preserve">1,2*0,8*1                             "7"</t>
  </si>
  <si>
    <t xml:space="preserve">1,2*0,8*2                             "8"</t>
  </si>
  <si>
    <t xml:space="preserve">0,8*1,2*1                             "9"</t>
  </si>
  <si>
    <t>272</t>
  </si>
  <si>
    <t>766629415</t>
  </si>
  <si>
    <t>Příplatek k montáži oken rovné ostění fólie připojovací spára do 65 mm</t>
  </si>
  <si>
    <t>1690577452</t>
  </si>
  <si>
    <t xml:space="preserve">(1,0+0,7)*2*3                               "1"</t>
  </si>
  <si>
    <t xml:space="preserve">(1,4+1,45)*2*1                            "2"</t>
  </si>
  <si>
    <t xml:space="preserve">(1,5+1,47)*2*2                            "3"</t>
  </si>
  <si>
    <t xml:space="preserve">(1,2+0,8)*2*2                              "4"</t>
  </si>
  <si>
    <t xml:space="preserve">(1,54+0,8)*2*3                           "5"</t>
  </si>
  <si>
    <t xml:space="preserve">(1,54+1,31)*2*3                         "6"</t>
  </si>
  <si>
    <t xml:space="preserve">(1,2+0,8)*2*1                             "7"</t>
  </si>
  <si>
    <t xml:space="preserve">(1,2+0,8)*2*2                             "8"</t>
  </si>
  <si>
    <t xml:space="preserve">(0,8+1,2)*2*1                             "9"</t>
  </si>
  <si>
    <t>273</t>
  </si>
  <si>
    <t>766660001</t>
  </si>
  <si>
    <t>Montáž dveřních křídel otvíravých jednokřídlových š do 0,8 m do ocelové zárubně</t>
  </si>
  <si>
    <t>824957542</t>
  </si>
  <si>
    <t xml:space="preserve">1                                          "20"</t>
  </si>
  <si>
    <t xml:space="preserve">1                                          "21"</t>
  </si>
  <si>
    <t>274</t>
  </si>
  <si>
    <t>61162000</t>
  </si>
  <si>
    <t>dveře jednokřídlé dřevotřískové povrch dýhovaný plné 600x1970-2100mm</t>
  </si>
  <si>
    <t>1159611485</t>
  </si>
  <si>
    <t>275</t>
  </si>
  <si>
    <t>61162001</t>
  </si>
  <si>
    <t>dveře jednokřídlé dřevotřískové povrch dýhovaný plné 700x1970-2100mm</t>
  </si>
  <si>
    <t>-1863950870</t>
  </si>
  <si>
    <t>276</t>
  </si>
  <si>
    <t>61162002</t>
  </si>
  <si>
    <t>dveře jednokřídlé dřevotřískové povrch dýhovaný plné 800x1970-2100mm</t>
  </si>
  <si>
    <t>-1247506031</t>
  </si>
  <si>
    <t>277</t>
  </si>
  <si>
    <t>766660021</t>
  </si>
  <si>
    <t>Montáž dveřních křídel otvíravých jednokřídlových š do 0,8 m požárních do ocelové zárubně</t>
  </si>
  <si>
    <t>519646442</t>
  </si>
  <si>
    <t xml:space="preserve">6                                          "23"</t>
  </si>
  <si>
    <t>278</t>
  </si>
  <si>
    <t>61165339</t>
  </si>
  <si>
    <t>dveře jednokřídlé dřevotřískové protipožární EI (EW) 30 D3 povrch lakovaný plné 800x1970-2100mm</t>
  </si>
  <si>
    <t>1735141119</t>
  </si>
  <si>
    <t>279</t>
  </si>
  <si>
    <t>766660171</t>
  </si>
  <si>
    <t>Montáž dveřních křídel otvíravých jednokřídlových š do 0,8 m do obložkové zárubně</t>
  </si>
  <si>
    <t>1371591649</t>
  </si>
  <si>
    <t xml:space="preserve">2                                                "24"</t>
  </si>
  <si>
    <t xml:space="preserve">3                                                "25"</t>
  </si>
  <si>
    <t xml:space="preserve">4                                                "26"</t>
  </si>
  <si>
    <t>280</t>
  </si>
  <si>
    <t>-1878469247</t>
  </si>
  <si>
    <t>281</t>
  </si>
  <si>
    <t>-318342079</t>
  </si>
  <si>
    <t>282</t>
  </si>
  <si>
    <t>61162006</t>
  </si>
  <si>
    <t>dveře jednokřídlé dřevotřískové povrch dýhovaný prosklené 800x1970-2100mm</t>
  </si>
  <si>
    <t>-1598747732</t>
  </si>
  <si>
    <t>283</t>
  </si>
  <si>
    <t>766660311</t>
  </si>
  <si>
    <t>Montáž posuvných dveří jednokřídlových průchozí šířky do 800 mm do pouzdra s jednou kapsou</t>
  </si>
  <si>
    <t>1692450799</t>
  </si>
  <si>
    <t>284</t>
  </si>
  <si>
    <t>-1720561834</t>
  </si>
  <si>
    <t>285</t>
  </si>
  <si>
    <t>766660411</t>
  </si>
  <si>
    <t>Montáž vchodových dveří jednokřídlových bez nadsvětlíku do zdiva</t>
  </si>
  <si>
    <t>-65179770</t>
  </si>
  <si>
    <t xml:space="preserve">1                                           "10/L"</t>
  </si>
  <si>
    <t xml:space="preserve">1                                           "11/L"</t>
  </si>
  <si>
    <t>286</t>
  </si>
  <si>
    <t>61140503</t>
  </si>
  <si>
    <t>dveře jednokřídlé plastové s dekorem prosklené max rozměru otvoru 2,42m2</t>
  </si>
  <si>
    <t>-235504326</t>
  </si>
  <si>
    <t xml:space="preserve">1*1,0*2,25                                           "10/L"</t>
  </si>
  <si>
    <t xml:space="preserve">1*1,2*2,10                                           "11/L"</t>
  </si>
  <si>
    <t>287</t>
  </si>
  <si>
    <t>766660717</t>
  </si>
  <si>
    <t>Montáž dveřních křídel samozavírače na ocelovou zárubeň</t>
  </si>
  <si>
    <t>-1651948540</t>
  </si>
  <si>
    <t xml:space="preserve">4                                          "23"</t>
  </si>
  <si>
    <t>288</t>
  </si>
  <si>
    <t>54917250</t>
  </si>
  <si>
    <t>samozavírač dveří hydraulický</t>
  </si>
  <si>
    <t>390564882</t>
  </si>
  <si>
    <t>289</t>
  </si>
  <si>
    <t>766660720</t>
  </si>
  <si>
    <t>Osazení větrací mřížky s vyříznutím otvoru</t>
  </si>
  <si>
    <t>1425417995</t>
  </si>
  <si>
    <t xml:space="preserve">2                                                "20"</t>
  </si>
  <si>
    <t xml:space="preserve">3                                                "21"</t>
  </si>
  <si>
    <t xml:space="preserve">1                                                "22"</t>
  </si>
  <si>
    <t>290</t>
  </si>
  <si>
    <t>553414251</t>
  </si>
  <si>
    <t>mřížka větrací dveřní</t>
  </si>
  <si>
    <t>1445057193</t>
  </si>
  <si>
    <t>291</t>
  </si>
  <si>
    <t>766660728</t>
  </si>
  <si>
    <t>Montáž dveřního interiérového kování - zámku</t>
  </si>
  <si>
    <t>-878667480</t>
  </si>
  <si>
    <t xml:space="preserve">4                                                "23"</t>
  </si>
  <si>
    <t>292</t>
  </si>
  <si>
    <t>54924011</t>
  </si>
  <si>
    <t>zámek zadlabací vložkový pravolevý rozteč 90x50,5mm</t>
  </si>
  <si>
    <t>334611780</t>
  </si>
  <si>
    <t>293</t>
  </si>
  <si>
    <t>766660729</t>
  </si>
  <si>
    <t>Montáž dveřního interiérového kování - štítku s klikou</t>
  </si>
  <si>
    <t>485702765</t>
  </si>
  <si>
    <t>294</t>
  </si>
  <si>
    <t>54914125</t>
  </si>
  <si>
    <t>kování rozetové spodní pro cylindrickou vložku</t>
  </si>
  <si>
    <t>1946365178</t>
  </si>
  <si>
    <t>295</t>
  </si>
  <si>
    <t>766671005</t>
  </si>
  <si>
    <t>Montáž střešního okna do krytiny ploché 78 x 140 cm</t>
  </si>
  <si>
    <t>490899619</t>
  </si>
  <si>
    <t xml:space="preserve">2                                                   "10"</t>
  </si>
  <si>
    <t xml:space="preserve">2                                                   "11"</t>
  </si>
  <si>
    <t>296</t>
  </si>
  <si>
    <t>611245171</t>
  </si>
  <si>
    <t xml:space="preserve">okno střešní dřevěné kyvné, izolační trojsklo 78x140cm,  Al oplechování - ozn. 10</t>
  </si>
  <si>
    <t>-1141537277</t>
  </si>
  <si>
    <t>297</t>
  </si>
  <si>
    <t>611245172</t>
  </si>
  <si>
    <t xml:space="preserve">okno střešní dřevěné kyvné, izolační trojsklo 68x140cm,  Al oplechování - ozn. 11</t>
  </si>
  <si>
    <t>-1485264530</t>
  </si>
  <si>
    <t>298</t>
  </si>
  <si>
    <t>611406631</t>
  </si>
  <si>
    <t>lemování střešních oken Al na profilované/ploché krytiny 740x1400mm - ozn 10</t>
  </si>
  <si>
    <t>-1371784150</t>
  </si>
  <si>
    <t>299</t>
  </si>
  <si>
    <t>611406632</t>
  </si>
  <si>
    <t>lemování střešních oken Al na profilované/ploché krytiny 740x1400mm - ozn. 11</t>
  </si>
  <si>
    <t>2075678711</t>
  </si>
  <si>
    <t>300</t>
  </si>
  <si>
    <t>766682111</t>
  </si>
  <si>
    <t>Montáž zárubní obložkových pro dveře jednokřídlové tl stěny do 170 mm</t>
  </si>
  <si>
    <t>1206308962</t>
  </si>
  <si>
    <t>301</t>
  </si>
  <si>
    <t>61182301</t>
  </si>
  <si>
    <t>zárubeň jednokřídlá obložková s fóliovým povrchem tl stěny 60-150mm rozměru 600-1100/1970, 2100mm</t>
  </si>
  <si>
    <t>-399330202</t>
  </si>
  <si>
    <t>302</t>
  </si>
  <si>
    <t>766694116</t>
  </si>
  <si>
    <t>Montáž parapetních desek dřevěných nebo plastových š do 30 cm</t>
  </si>
  <si>
    <t>427964607</t>
  </si>
  <si>
    <t>1,2</t>
  </si>
  <si>
    <t>303</t>
  </si>
  <si>
    <t>60794101</t>
  </si>
  <si>
    <t>deska parapetní dřevotřísková vnitřní 200x1000mm</t>
  </si>
  <si>
    <t>-1783368651</t>
  </si>
  <si>
    <t>304</t>
  </si>
  <si>
    <t>766694126</t>
  </si>
  <si>
    <t>Montáž parapetních desek dřevěných nebo plastových š přes 30 cm</t>
  </si>
  <si>
    <t>614150139</t>
  </si>
  <si>
    <t>1,4*1+1,5*2+1,2*5+1,55*6</t>
  </si>
  <si>
    <t xml:space="preserve">Mezisoučet                                  "OS1"</t>
  </si>
  <si>
    <t>305</t>
  </si>
  <si>
    <t>60794104</t>
  </si>
  <si>
    <t>deska parapetní dřevotřísková vnitřní 340x1000mm</t>
  </si>
  <si>
    <t>322584081</t>
  </si>
  <si>
    <t>306</t>
  </si>
  <si>
    <t>999999031</t>
  </si>
  <si>
    <t>vybavení šaten - OS 10</t>
  </si>
  <si>
    <t>kpl</t>
  </si>
  <si>
    <t>1569195954</t>
  </si>
  <si>
    <t>307</t>
  </si>
  <si>
    <t>999999032</t>
  </si>
  <si>
    <t>vybavení umývárny a sociálního zázemí - OS 11</t>
  </si>
  <si>
    <t>-1092381436</t>
  </si>
  <si>
    <t>308</t>
  </si>
  <si>
    <t>999999033</t>
  </si>
  <si>
    <t>vybavení prádelny a sušárny - OS 12</t>
  </si>
  <si>
    <t>470454880</t>
  </si>
  <si>
    <t>309</t>
  </si>
  <si>
    <t>999999034</t>
  </si>
  <si>
    <t>vybavení denní místnosti - OS 13</t>
  </si>
  <si>
    <t>-1229079402</t>
  </si>
  <si>
    <t>310</t>
  </si>
  <si>
    <t>999999035</t>
  </si>
  <si>
    <t>vybavení kuchyňskou linkou - OS 14</t>
  </si>
  <si>
    <t>94303314</t>
  </si>
  <si>
    <t>311</t>
  </si>
  <si>
    <t>999999036</t>
  </si>
  <si>
    <t>stavební vrátek pro sušení požárních hadic - OS 18</t>
  </si>
  <si>
    <t>1417658251</t>
  </si>
  <si>
    <t>312</t>
  </si>
  <si>
    <t>999999037</t>
  </si>
  <si>
    <t>závěsný stavební vrátek s nosností 500 kg - OS 23</t>
  </si>
  <si>
    <t>1062134006</t>
  </si>
  <si>
    <t>313</t>
  </si>
  <si>
    <t>998766113</t>
  </si>
  <si>
    <t>Přesun hmot tonážní pro kce truhlářské s omezením mechanizace v objektech v přes 12 do 24 m</t>
  </si>
  <si>
    <t>1033621468</t>
  </si>
  <si>
    <t>767</t>
  </si>
  <si>
    <t>Konstrukce zámečnické</t>
  </si>
  <si>
    <t>314</t>
  </si>
  <si>
    <t>767161813</t>
  </si>
  <si>
    <t>Demontáž zábradlí rovného nerozebíratelného hmotnosti 1m zábradlí do 20 kg</t>
  </si>
  <si>
    <t>182607038</t>
  </si>
  <si>
    <t>4,0+1,2</t>
  </si>
  <si>
    <t>315</t>
  </si>
  <si>
    <t>767161823</t>
  </si>
  <si>
    <t>Demontáž zábradlí schodišťového nerozebíratelného hmotnosti 1m zábradlí do 20 kg</t>
  </si>
  <si>
    <t>1223892746</t>
  </si>
  <si>
    <t>3,0+0,7+2,0+0,7+2,5+0,9+2,0+2,2</t>
  </si>
  <si>
    <t>316</t>
  </si>
  <si>
    <t>767391112</t>
  </si>
  <si>
    <t>Montáž krytiny z tvarovaných plechů šroubováním</t>
  </si>
  <si>
    <t>1276041976</t>
  </si>
  <si>
    <t xml:space="preserve">(2,4+3,1+4,1+2,8+3,1+2,8)*1,1            "ramena a mezipodesty"</t>
  </si>
  <si>
    <t xml:space="preserve">3,0*1,9+1,9*1,0                          "podesta 2.n.p."</t>
  </si>
  <si>
    <t xml:space="preserve">3,0*3,1                                          "podesta podkroví"</t>
  </si>
  <si>
    <t>4,25*1,4</t>
  </si>
  <si>
    <t>317</t>
  </si>
  <si>
    <t>15484111</t>
  </si>
  <si>
    <t>plech trapézový 39/160 AlZn tl 0,75mm</t>
  </si>
  <si>
    <t>1188327500</t>
  </si>
  <si>
    <t>fig41*1,1</t>
  </si>
  <si>
    <t>318</t>
  </si>
  <si>
    <t>15484311</t>
  </si>
  <si>
    <t>plech trapézový 40/160 PES 25µm tl 0,75mm</t>
  </si>
  <si>
    <t>-1781998854</t>
  </si>
  <si>
    <t>fig42*1,1</t>
  </si>
  <si>
    <t>319</t>
  </si>
  <si>
    <t>767531212</t>
  </si>
  <si>
    <t>Montáž vstupních kovových nebo plastových rohoží čisticích zón plochy přes 0,5 do 1 m2</t>
  </si>
  <si>
    <t>2037510831</t>
  </si>
  <si>
    <t xml:space="preserve">1                                       "Os8"</t>
  </si>
  <si>
    <t>320</t>
  </si>
  <si>
    <t>69752001</t>
  </si>
  <si>
    <t>rohož vstupní provedení hliník standard 27 mm</t>
  </si>
  <si>
    <t>-1036118317</t>
  </si>
  <si>
    <t xml:space="preserve">1,0*0,7                                       "Os8"</t>
  </si>
  <si>
    <t>321</t>
  </si>
  <si>
    <t>767531121</t>
  </si>
  <si>
    <t>Osazení zapuštěného rámu z L profilů k čistícím rohožím</t>
  </si>
  <si>
    <t>945454013</t>
  </si>
  <si>
    <t xml:space="preserve">(1,0+0,7)*2                                       "Os8"</t>
  </si>
  <si>
    <t>322</t>
  </si>
  <si>
    <t>69752160</t>
  </si>
  <si>
    <t>rám pro zapuštění profil L-30/30 25/25 20/30 15/30-Al</t>
  </si>
  <si>
    <t>-469745045</t>
  </si>
  <si>
    <t>323</t>
  </si>
  <si>
    <t>767651112</t>
  </si>
  <si>
    <t>Montáž vrat garážových sekčních zajížděcích pod strop plochy do 9 m2</t>
  </si>
  <si>
    <t>-878725713</t>
  </si>
  <si>
    <t xml:space="preserve">2                                             "12"</t>
  </si>
  <si>
    <t>324</t>
  </si>
  <si>
    <t>553458741</t>
  </si>
  <si>
    <t>vrata garážová sekční zateplená 3,1x3,0 m - ozn. 12</t>
  </si>
  <si>
    <t>1883963613</t>
  </si>
  <si>
    <t>325</t>
  </si>
  <si>
    <t>767651126</t>
  </si>
  <si>
    <t>Montáž vrat garážových sekčních elektrického stropního pohonu</t>
  </si>
  <si>
    <t>1908944769</t>
  </si>
  <si>
    <t>326</t>
  </si>
  <si>
    <t>55345878</t>
  </si>
  <si>
    <t>pohon garážových sekčních a výklopných vrat o síle 1000N max. 50 cyklů denně</t>
  </si>
  <si>
    <t>785933908</t>
  </si>
  <si>
    <t>327</t>
  </si>
  <si>
    <t>767651131</t>
  </si>
  <si>
    <t>Montáž vrat garážových sekčních fotobuněk</t>
  </si>
  <si>
    <t>pár</t>
  </si>
  <si>
    <t>-724430256</t>
  </si>
  <si>
    <t>328</t>
  </si>
  <si>
    <t>55345886</t>
  </si>
  <si>
    <t>příslušenství garážových vrat dálkové ovládání 4 kanály</t>
  </si>
  <si>
    <t>909894408</t>
  </si>
  <si>
    <t>329</t>
  </si>
  <si>
    <t>767662120</t>
  </si>
  <si>
    <t>Montáž mříží pevných přivařených</t>
  </si>
  <si>
    <t>427385093</t>
  </si>
  <si>
    <t xml:space="preserve">1,0*0,7*3                               "Z5"</t>
  </si>
  <si>
    <t xml:space="preserve">1,54*1,47*2                          "Z6"</t>
  </si>
  <si>
    <t xml:space="preserve">1,4*1,45*1                            "Z7"</t>
  </si>
  <si>
    <t>330</t>
  </si>
  <si>
    <t>54912001</t>
  </si>
  <si>
    <t>mříž pro stavební otvory pevná</t>
  </si>
  <si>
    <t>-1993774741</t>
  </si>
  <si>
    <t>331</t>
  </si>
  <si>
    <t>767851104</t>
  </si>
  <si>
    <t>Montáž lávek komínových - kompletní celé lávky</t>
  </si>
  <si>
    <t>1723914378</t>
  </si>
  <si>
    <t xml:space="preserve">2,0                                                              "Os9"</t>
  </si>
  <si>
    <t>332</t>
  </si>
  <si>
    <t>553446841</t>
  </si>
  <si>
    <t>lávka komínová 250x2000mm - Os 9</t>
  </si>
  <si>
    <t>192596208</t>
  </si>
  <si>
    <t>333</t>
  </si>
  <si>
    <t>767893112</t>
  </si>
  <si>
    <t>Montáž stříšek nad vstupy kotvených pomocí závěsů rovných, výplň z umělých hmot šířky do 2,00 m</t>
  </si>
  <si>
    <t>1155215466</t>
  </si>
  <si>
    <t xml:space="preserve">1                                        "Z3"</t>
  </si>
  <si>
    <t>334</t>
  </si>
  <si>
    <t>28319020</t>
  </si>
  <si>
    <t>Vchodová stříška rovná, kotvená pomocí konzol, hliníkový rám, výplň dutinkový polykarbonát 1600x850mm</t>
  </si>
  <si>
    <t>-1248188992</t>
  </si>
  <si>
    <t>335</t>
  </si>
  <si>
    <t>767995113</t>
  </si>
  <si>
    <t>Montáž atypických zámečnických konstrukcí hmotnosti do 20 kg</t>
  </si>
  <si>
    <t>1132268149</t>
  </si>
  <si>
    <t xml:space="preserve">Mezisoučet                                 "Z14"</t>
  </si>
  <si>
    <t>336</t>
  </si>
  <si>
    <t>5539990091</t>
  </si>
  <si>
    <t>atypická nerezová konstrukce - Z14</t>
  </si>
  <si>
    <t>634081140</t>
  </si>
  <si>
    <t>337</t>
  </si>
  <si>
    <t>767995114</t>
  </si>
  <si>
    <t>Montáž atypických zámečnických konstrukcí hmotnosti do 50 kg</t>
  </si>
  <si>
    <t>-338953885</t>
  </si>
  <si>
    <t>56,1+7,8+53,0+20,6</t>
  </si>
  <si>
    <t xml:space="preserve">Mezisoučet                                 "Z8,9,10,13"</t>
  </si>
  <si>
    <t>338</t>
  </si>
  <si>
    <t>553999011</t>
  </si>
  <si>
    <t>zámečnické konstrukce</t>
  </si>
  <si>
    <t>1881058285</t>
  </si>
  <si>
    <t>339</t>
  </si>
  <si>
    <t>767995117</t>
  </si>
  <si>
    <t>Montáž atypických zámečnických konstrukcí hmotnosti do 500 kg</t>
  </si>
  <si>
    <t>1719337863</t>
  </si>
  <si>
    <t>581,0+233,9+66,0+2366,2</t>
  </si>
  <si>
    <t xml:space="preserve">Mezisoučet                          "Z1,2,3,4"</t>
  </si>
  <si>
    <t>340</t>
  </si>
  <si>
    <t>553999008</t>
  </si>
  <si>
    <t>atypická ocelová konstrukce</t>
  </si>
  <si>
    <t>1829578191</t>
  </si>
  <si>
    <t>341</t>
  </si>
  <si>
    <t>767996703</t>
  </si>
  <si>
    <t>Demontáž atypických zámečnických konstrukcí řezáním hmotnosti jednotlivých dílů do 250 kg</t>
  </si>
  <si>
    <t>-1065559441</t>
  </si>
  <si>
    <t xml:space="preserve">6,0*19,73                            "Tr 108/8 - stožár pro sirénu"</t>
  </si>
  <si>
    <t>342</t>
  </si>
  <si>
    <t>998767113</t>
  </si>
  <si>
    <t>Přesun hmot tonážní pro zámečnické konstrukce s omezením mechanizace v objektech v přes 12 do 24 m</t>
  </si>
  <si>
    <t>-1851984539</t>
  </si>
  <si>
    <t>771</t>
  </si>
  <si>
    <t>Podlahy z dlaždic</t>
  </si>
  <si>
    <t>343</t>
  </si>
  <si>
    <t>771111011</t>
  </si>
  <si>
    <t>Vysátí podkladu před pokládkou dlažby</t>
  </si>
  <si>
    <t>805871832</t>
  </si>
  <si>
    <t>Pdl1+Pdl2+Pdl3+Pdl4+Pdl6+Pdl8</t>
  </si>
  <si>
    <t>344</t>
  </si>
  <si>
    <t>771121011</t>
  </si>
  <si>
    <t>Nátěr penetrační na podlahu</t>
  </si>
  <si>
    <t>913554056</t>
  </si>
  <si>
    <t>345</t>
  </si>
  <si>
    <t>771151011</t>
  </si>
  <si>
    <t>Samonivelační stěrka podlah pevnosti 20 MPa tl 3 mm</t>
  </si>
  <si>
    <t>-1260541128</t>
  </si>
  <si>
    <t>Pdl4+Pdl6</t>
  </si>
  <si>
    <t>346</t>
  </si>
  <si>
    <t>771274123</t>
  </si>
  <si>
    <t>Montáž obkladů stupnic z dlaždic protiskluzných keramických flexibilní lepidlo š do 300 mm</t>
  </si>
  <si>
    <t>45490547</t>
  </si>
  <si>
    <t>1,0*14</t>
  </si>
  <si>
    <t>1,14*17</t>
  </si>
  <si>
    <t>347</t>
  </si>
  <si>
    <t>771274242</t>
  </si>
  <si>
    <t>Montáž obkladů podstupnic z dlaždic reliéfních keramických flexibilní lepidlo v do 200 mm</t>
  </si>
  <si>
    <t>1292263043</t>
  </si>
  <si>
    <t>348</t>
  </si>
  <si>
    <t>771474113</t>
  </si>
  <si>
    <t>Montáž soklů z dlaždic keramických rovných flexibilní lepidlo v do 120 mm</t>
  </si>
  <si>
    <t>1952496599</t>
  </si>
  <si>
    <t>(Pdl1+Pdl2+Pdl3+Pdl4+Pdl6+Pdl8)/2</t>
  </si>
  <si>
    <t>349</t>
  </si>
  <si>
    <t>771474133</t>
  </si>
  <si>
    <t>Montáž soklů z dlaždic keramických schodišťových stupňovitých flexibilní lepidlo v do 120 mm</t>
  </si>
  <si>
    <t>-1089195076</t>
  </si>
  <si>
    <t>14*2*(0,28+0,20)</t>
  </si>
  <si>
    <t>37*1*(0,30+0,17)</t>
  </si>
  <si>
    <t>350</t>
  </si>
  <si>
    <t>771574223</t>
  </si>
  <si>
    <t>Montáž podlah keramických z dekorů lepených flexibilním lepidlem do 12 ks/m2</t>
  </si>
  <si>
    <t>-264556065</t>
  </si>
  <si>
    <t>351</t>
  </si>
  <si>
    <t>59761151</t>
  </si>
  <si>
    <t>dlažba keramická slinutá mrazuvzdorná R9 povrch reliéfní/matný tl do 10mm přes 9 do 12ks/m2</t>
  </si>
  <si>
    <t>1149077491</t>
  </si>
  <si>
    <t>(Pdl1+Pdl2+Pdl3+Pdl4+Pdl6+Pdl8)*1,1</t>
  </si>
  <si>
    <t>(Pdl1+Pdl2+Pdl3+Pdl4+Pdl6+Pdl8)/2*0,10*1,1</t>
  </si>
  <si>
    <t>fig51*(0,3+0,2)*1,1</t>
  </si>
  <si>
    <t>fig52*0,1*1,1</t>
  </si>
  <si>
    <t>352</t>
  </si>
  <si>
    <t>771591112</t>
  </si>
  <si>
    <t>Izolace pod dlažbu nátěrem nebo stěrkou ve dvou vrstvách</t>
  </si>
  <si>
    <t>-1332590478</t>
  </si>
  <si>
    <t xml:space="preserve">4,9                                               "003"</t>
  </si>
  <si>
    <t xml:space="preserve">2,9                                               "004"</t>
  </si>
  <si>
    <t xml:space="preserve">8,1                                              "203"</t>
  </si>
  <si>
    <t xml:space="preserve">10,4                                            "205"</t>
  </si>
  <si>
    <t xml:space="preserve">3,4                                              "305"</t>
  </si>
  <si>
    <t>353</t>
  </si>
  <si>
    <t>998771113</t>
  </si>
  <si>
    <t>Přesun hmot tonážní pro podlahy z dlaždic s omezením mechanizace v objektech v přes 12 do 24 m</t>
  </si>
  <si>
    <t>-895426760</t>
  </si>
  <si>
    <t>775</t>
  </si>
  <si>
    <t>Podlahy skládané</t>
  </si>
  <si>
    <t>354</t>
  </si>
  <si>
    <t>775511800</t>
  </si>
  <si>
    <t>Demontáž podlah vlysových lepených s lištami lepenými</t>
  </si>
  <si>
    <t>-640824837</t>
  </si>
  <si>
    <t>15,4+17,05+15,25</t>
  </si>
  <si>
    <t>776</t>
  </si>
  <si>
    <t>Podlahy povlakové</t>
  </si>
  <si>
    <t>355</t>
  </si>
  <si>
    <t>776111116</t>
  </si>
  <si>
    <t>Odstranění zbytků lepidla z podkladu povlakových podlah broušením</t>
  </si>
  <si>
    <t>-1343372486</t>
  </si>
  <si>
    <t>356</t>
  </si>
  <si>
    <t>776111311</t>
  </si>
  <si>
    <t>Vysátí podkladu povlakových podlah</t>
  </si>
  <si>
    <t>1975435331</t>
  </si>
  <si>
    <t>357</t>
  </si>
  <si>
    <t>776121112</t>
  </si>
  <si>
    <t>Vodou ředitelná penetrace savého podkladu povlakových podlah</t>
  </si>
  <si>
    <t>1218711665</t>
  </si>
  <si>
    <t>358</t>
  </si>
  <si>
    <t>776141114</t>
  </si>
  <si>
    <t>Vyrovnání podkladu povlakových podlah stěrkou pevnosti 20 MPa tl 10 mm</t>
  </si>
  <si>
    <t>-729106570</t>
  </si>
  <si>
    <t>359</t>
  </si>
  <si>
    <t>776221111</t>
  </si>
  <si>
    <t>Lepení pásů z PVC standardním lepidlem</t>
  </si>
  <si>
    <t>894135545</t>
  </si>
  <si>
    <t>360</t>
  </si>
  <si>
    <t>28411123</t>
  </si>
  <si>
    <t>PVC vinyl protiskluzný tl 2,5mm, nášlapná vrstva 1,14mm, hořlavost Bfl-s1, smykové tření µ 0,6, třída zátěže 34/43, protiskluznost R10 B pro kuchyně</t>
  </si>
  <si>
    <t>1410671353</t>
  </si>
  <si>
    <t>Pdl7*1,1</t>
  </si>
  <si>
    <t>361</t>
  </si>
  <si>
    <t>776411111</t>
  </si>
  <si>
    <t>Montáž obvodových soklíků výšky do 80 mm</t>
  </si>
  <si>
    <t>-1934941511</t>
  </si>
  <si>
    <t xml:space="preserve">(4,52+4,38)*2                               "204"</t>
  </si>
  <si>
    <t xml:space="preserve">(4,18+3,25)*2                               "206"</t>
  </si>
  <si>
    <t xml:space="preserve">(6,9+6,3)*2                                   "304"</t>
  </si>
  <si>
    <t>362</t>
  </si>
  <si>
    <t>28411009</t>
  </si>
  <si>
    <t>lišta soklová PVC 18x80mm</t>
  </si>
  <si>
    <t>-101508852</t>
  </si>
  <si>
    <t>fig56*1,05</t>
  </si>
  <si>
    <t>363</t>
  </si>
  <si>
    <t>776991121</t>
  </si>
  <si>
    <t>Základní čištění nově položených podlahovin vysátím a setřením vlhkým mopem</t>
  </si>
  <si>
    <t>1416045929</t>
  </si>
  <si>
    <t>364</t>
  </si>
  <si>
    <t>998776113</t>
  </si>
  <si>
    <t>Přesun hmot tonážní pro podlahy povlakové s omezením mechanizace v objektech v přes 12 do 24 m</t>
  </si>
  <si>
    <t>510139742</t>
  </si>
  <si>
    <t>777</t>
  </si>
  <si>
    <t>Podlahy lité</t>
  </si>
  <si>
    <t>365</t>
  </si>
  <si>
    <t>777111111</t>
  </si>
  <si>
    <t>Vysátí podkladu před provedením lité podlahy</t>
  </si>
  <si>
    <t>213765456</t>
  </si>
  <si>
    <t>366</t>
  </si>
  <si>
    <t>777121105</t>
  </si>
  <si>
    <t>Vyrovnání podkladu podlah epoxidovou stěrkou plněnou pískem plochy přes 1,0 m2 tl do 3 mm</t>
  </si>
  <si>
    <t>7050979</t>
  </si>
  <si>
    <t>367</t>
  </si>
  <si>
    <t>777131101</t>
  </si>
  <si>
    <t>Penetrační epoxidový nátěr podlahy na suchý a vyzrálý podklad</t>
  </si>
  <si>
    <t>-541470290</t>
  </si>
  <si>
    <t>368</t>
  </si>
  <si>
    <t>777511105</t>
  </si>
  <si>
    <t>Krycí epoxidová stěrka tloušťky přes 2 do 3 mm dekorativní lité podlahy</t>
  </si>
  <si>
    <t>410796441</t>
  </si>
  <si>
    <t>369</t>
  </si>
  <si>
    <t>777612109</t>
  </si>
  <si>
    <t>Uzavírací epoxidový protiskluzný nátěr podlahy</t>
  </si>
  <si>
    <t>1629194490</t>
  </si>
  <si>
    <t>370</t>
  </si>
  <si>
    <t>998777113</t>
  </si>
  <si>
    <t>Přesun hmot tonážní pro podlahy lité s omezením mechanizace v objektech v přes 12 do 24 m</t>
  </si>
  <si>
    <t>478016500</t>
  </si>
  <si>
    <t>781</t>
  </si>
  <si>
    <t>Dokončovací práce - obklady</t>
  </si>
  <si>
    <t>371</t>
  </si>
  <si>
    <t>781121011</t>
  </si>
  <si>
    <t>Nátěr penetrační na stěnu</t>
  </si>
  <si>
    <t>1644849858</t>
  </si>
  <si>
    <t xml:space="preserve">(1,06+1,02+1,2+1,22+1,56+1,02)*2*1,5-0,6*1,5*4-0,7*1,5*1  "003"</t>
  </si>
  <si>
    <t xml:space="preserve">(1,67+1,02+1,25+1,02)*2*1,5-0,6*1,5*2-0,7*1,5      "004"</t>
  </si>
  <si>
    <t xml:space="preserve">(0,9+0,6)*1,5                 "102"</t>
  </si>
  <si>
    <t xml:space="preserve">(3,98+2,05)*2*1,8-0,8*1,8           "203"</t>
  </si>
  <si>
    <t xml:space="preserve">(3,5+2,9+1,05*2+0,9+1,4+0,9+1,4)*2*1,8-0,6*1,8*4-0,7*1,8*2  "205"</t>
  </si>
  <si>
    <t xml:space="preserve">(0,9+1,8+0,9+1,8)*2*1,8-0,6*1,8*2-0,7*1,8*1   "305"</t>
  </si>
  <si>
    <t>372</t>
  </si>
  <si>
    <t>781131112</t>
  </si>
  <si>
    <t>Izolace pod obklad nátěrem nebo stěrkou ve dvou vrstvách</t>
  </si>
  <si>
    <t>-58471269</t>
  </si>
  <si>
    <t xml:space="preserve">(3,98+2,05)*2*1,0-0,8*1,0           "203"</t>
  </si>
  <si>
    <t xml:space="preserve">(3,5+2,9+1,05*2+0,9+1,4+0,9+1,4)*2*1,0-0,6*1,0*4-0,7*1,0*2  "205"</t>
  </si>
  <si>
    <t xml:space="preserve">(0,9+1,8+0,9+1,8)*2*1,0-0,6*1,0*2-0,7*1,0*1   "305"</t>
  </si>
  <si>
    <t>373</t>
  </si>
  <si>
    <t>781161021</t>
  </si>
  <si>
    <t>Montáž profilu ukončujícího rohového nebo vanového</t>
  </si>
  <si>
    <t>-1074848597</t>
  </si>
  <si>
    <t xml:space="preserve">1,0*2                             "003"</t>
  </si>
  <si>
    <t xml:space="preserve">1,0*2                             "004"</t>
  </si>
  <si>
    <t xml:space="preserve">2,0*1                             "203"</t>
  </si>
  <si>
    <t xml:space="preserve">2,0*5+2,0*1                "205"</t>
  </si>
  <si>
    <t xml:space="preserve">1,0*2                            "305"</t>
  </si>
  <si>
    <t>374</t>
  </si>
  <si>
    <t>28342003</t>
  </si>
  <si>
    <t>lišta ukončovací z PVC 10mm</t>
  </si>
  <si>
    <t>-750954324</t>
  </si>
  <si>
    <t>375</t>
  </si>
  <si>
    <t>781474112</t>
  </si>
  <si>
    <t>Montáž obkladů vnitřních keramických hladkých do 12 ks/m2 lepených flexibilním lepidlem</t>
  </si>
  <si>
    <t>-79107930</t>
  </si>
  <si>
    <t>376</t>
  </si>
  <si>
    <t>1521989304</t>
  </si>
  <si>
    <t>fig54*1,1</t>
  </si>
  <si>
    <t>377</t>
  </si>
  <si>
    <t>998781113</t>
  </si>
  <si>
    <t>Přesun hmot tonážní pro obklady keramické s omezením mechanizace v objektech v přes 12 do 24 m</t>
  </si>
  <si>
    <t>409512833</t>
  </si>
  <si>
    <t>783</t>
  </si>
  <si>
    <t>Dokončovací práce - nátěry</t>
  </si>
  <si>
    <t>378</t>
  </si>
  <si>
    <t>783218101</t>
  </si>
  <si>
    <t>Lazurovací jednonásobný syntetický nátěr tesařských konstrukcí</t>
  </si>
  <si>
    <t>-36971623</t>
  </si>
  <si>
    <t>379</t>
  </si>
  <si>
    <t>783218111</t>
  </si>
  <si>
    <t>Lazurovací dvojnásobný syntetický nátěr tesařských konstrukcí</t>
  </si>
  <si>
    <t>369750179</t>
  </si>
  <si>
    <t>784</t>
  </si>
  <si>
    <t>Dokončovací práce - malby a tapety</t>
  </si>
  <si>
    <t>380</t>
  </si>
  <si>
    <t>784181101</t>
  </si>
  <si>
    <t>Základní akrylátová jednonásobná penetrace podkladu v místnostech výšky do 3,80m</t>
  </si>
  <si>
    <t>463048961</t>
  </si>
  <si>
    <t>fig12+fig13+fig14+fig15</t>
  </si>
  <si>
    <t>381</t>
  </si>
  <si>
    <t>784181111</t>
  </si>
  <si>
    <t>Základní silikátová jednonásobná penetrace podkladu v místnostech výšky do 3,80m</t>
  </si>
  <si>
    <t>1312659659</t>
  </si>
  <si>
    <t>382</t>
  </si>
  <si>
    <t>784211101</t>
  </si>
  <si>
    <t>Dvojnásobné bílé malby ze směsí za mokra výborně otěruvzdorných v místnostech výšky do 3,80 m</t>
  </si>
  <si>
    <t>-492429003</t>
  </si>
  <si>
    <t>383</t>
  </si>
  <si>
    <t>784221101</t>
  </si>
  <si>
    <t>Dvojnásobné bílé malby ze směsí za sucha dobře otěruvzdorných v místnostech do 3,80 m</t>
  </si>
  <si>
    <t>-1496289822</t>
  </si>
  <si>
    <t>(fig81+fig82+fig83)*2</t>
  </si>
  <si>
    <t>384</t>
  </si>
  <si>
    <t>784321031</t>
  </si>
  <si>
    <t>Dvojnásobné silikátové bílé malby v místnosti výšky do 3,80 m</t>
  </si>
  <si>
    <t>-1590744567</t>
  </si>
  <si>
    <t>HZS</t>
  </si>
  <si>
    <t>Hodinové zúčtovací sazby</t>
  </si>
  <si>
    <t>385</t>
  </si>
  <si>
    <t>HZS1291</t>
  </si>
  <si>
    <t>Hodinová zúčtovací sazba pomocný stavební dělník</t>
  </si>
  <si>
    <t>hod</t>
  </si>
  <si>
    <t>512</t>
  </si>
  <si>
    <t>716283432</t>
  </si>
  <si>
    <t xml:space="preserve">200,0                              "vyklízení objektu"</t>
  </si>
  <si>
    <t>2 - Zdravotní technika</t>
  </si>
  <si>
    <t xml:space="preserve"> 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</si>
  <si>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</si>
  <si>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</si>
  <si>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</si>
  <si>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</si>
  <si>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952905121</t>
  </si>
  <si>
    <t>Čištění objektů po zatopení nebo záplavách čerpání fekálií</t>
  </si>
  <si>
    <t>721</t>
  </si>
  <si>
    <t>Zdravotechnika - vnitřní kanalizace</t>
  </si>
  <si>
    <t>721171808</t>
  </si>
  <si>
    <t xml:space="preserve">Demontáž potrubí z novodurových trub  odpadních nebo připojovacích přes 75 do D 114</t>
  </si>
  <si>
    <t>721171915</t>
  </si>
  <si>
    <t xml:space="preserve">Opravy odpadního potrubí plastového  propojení dosavadního potrubí DN 110</t>
  </si>
  <si>
    <t>721174025</t>
  </si>
  <si>
    <t>Potrubí z plastových trub polypropylenové odpadní (svislé) DN 100</t>
  </si>
  <si>
    <t>721174042</t>
  </si>
  <si>
    <t>Potrubí z plastových trub polypropylenové připojovací DN 40</t>
  </si>
  <si>
    <t>721174043</t>
  </si>
  <si>
    <t>Potrubí z plastových trub polypropylenové připojovací DN 50</t>
  </si>
  <si>
    <t>721174063</t>
  </si>
  <si>
    <t>Potrubí z plastových trub polypropylenové větrací DN 110</t>
  </si>
  <si>
    <t>721194104</t>
  </si>
  <si>
    <t>Vyměření přípojek na potrubí vyvedení a upevnění odpadních výpustek DN 40</t>
  </si>
  <si>
    <t>721194105</t>
  </si>
  <si>
    <t>Vyměření přípojek na potrubí vyvedení a upevnění odpadních výpustek DN 50</t>
  </si>
  <si>
    <t>721194109</t>
  </si>
  <si>
    <t>Vyměření přípojek na potrubí vyvedení a upevnění odpadních výpustek DN 100</t>
  </si>
  <si>
    <t>721211421</t>
  </si>
  <si>
    <t>Podlahové vpusti se svislým odtokem DN 50/75/110 mřížka nerez 115x115</t>
  </si>
  <si>
    <t>721226511</t>
  </si>
  <si>
    <t>Zápachové uzávěrky podomítkové (Pe) s krycí deskou pro pračku a myčku DN 40</t>
  </si>
  <si>
    <t>721273153</t>
  </si>
  <si>
    <t>Ventilační hlavice z polypropylenu (PP) DN 110</t>
  </si>
  <si>
    <t>721290113</t>
  </si>
  <si>
    <t>Zkouška těsnosti potrubí kanalizace vodou DN 250/DN 300</t>
  </si>
  <si>
    <t>721910922</t>
  </si>
  <si>
    <t>Pročištění svodů ležatých DN do 300</t>
  </si>
  <si>
    <t>998721102</t>
  </si>
  <si>
    <t xml:space="preserve">Přesun hmot pro vnitřní kanalizace  stanovený z hmotnosti přesunovaného materiálu vodorovná dopravní vzdálenost do 50 m v objektech výšky přes 6 do 12 m</t>
  </si>
  <si>
    <t>722</t>
  </si>
  <si>
    <t>Zdravotechnika - vnitřní vodovod</t>
  </si>
  <si>
    <t>722174022</t>
  </si>
  <si>
    <t>Potrubí z plastových trubek z polypropylenu (PPR) svařovaných polyfuzně PN 20 (SDR 6) D 20 x 3,4</t>
  </si>
  <si>
    <t>722174023</t>
  </si>
  <si>
    <t>Potrubí z plastových trubek z polypropylenu (PPR) svařovaných polyfuzně PN 20 (SDR 6) D 25 x 4,2</t>
  </si>
  <si>
    <t>722174024</t>
  </si>
  <si>
    <t>Potrubí z plastových trubek z polypropylenu (PPR) svařovaných polyfuzně PN 20 (SDR 6) D 32 x 5,4</t>
  </si>
  <si>
    <t>722181212</t>
  </si>
  <si>
    <t xml:space="preserve">Ochrana potrubí  termoizolačními trubicemi z pěnového polyetylenu PE přilepenými v příčných a podélných spojích, tloušťky izolace do 6 mm, vnitřního průměru izolace DN přes 22 do 32 mm</t>
  </si>
  <si>
    <t>722181221</t>
  </si>
  <si>
    <t xml:space="preserve">Ochrana potrubí  termoizolačními trubicemi z pěnového polyetylenu PE přilepenými v příčných a podélných spojích, tloušťky izolace přes 6 do 9 mm, vnitřního průměru izolace DN do 22 mm</t>
  </si>
  <si>
    <t>722181231</t>
  </si>
  <si>
    <t xml:space="preserve">Ochrana potrubí  termoizolačními trubicemi z pěnového polyetylenu PE přilepenými v příčných a podélných spojích, tloušťky izolace přes 9 do 13 mm, vnitřního průměru izolace DN do 22 mm</t>
  </si>
  <si>
    <t>722181232</t>
  </si>
  <si>
    <t xml:space="preserve">Ochrana potrubí  termoizolačními trubicemi z pěnového polyetylenu PE přilepenými v příčných a podélných spojích, tloušťky izolace přes 9 do 13 mm, vnitřního průměru izolace DN přes 22 do 45 mm</t>
  </si>
  <si>
    <t>722181242</t>
  </si>
  <si>
    <t xml:space="preserve">Ochrana potrubí  termoizolačními trubicemi z pěnového polyetylenu PE přilepenými v příčných a podélných spojích, tloušťky izolace přes 13 do 20 mm, vnitřního průměru izolace DN přes 22 do 45 mm</t>
  </si>
  <si>
    <t>722190401</t>
  </si>
  <si>
    <t xml:space="preserve">Zřízení přípojek na potrubí  vyvedení a upevnění výpustek do DN 25</t>
  </si>
  <si>
    <t>722221134</t>
  </si>
  <si>
    <t>Armatury s jedním závitem ventily výtokové G 1/2</t>
  </si>
  <si>
    <t>722231073</t>
  </si>
  <si>
    <t>Armatury se dvěma závity ventily zpětné mosazné PN 10 do 110°C G 3/4</t>
  </si>
  <si>
    <t>722231211</t>
  </si>
  <si>
    <t>Armatury se dvěma závity ventily k bojleru PN 10 do 100 °C G 1/2</t>
  </si>
  <si>
    <t>722232123</t>
  </si>
  <si>
    <t>Armatury se dvěma závity kulové kohouty PN 42 do 185 °C plnoprůtokové vnitřní závit G 3/4</t>
  </si>
  <si>
    <t>722270102</t>
  </si>
  <si>
    <t xml:space="preserve">Vodoměrové sestavy  závitové G 1</t>
  </si>
  <si>
    <t>722290226</t>
  </si>
  <si>
    <t xml:space="preserve">Zkoušky, proplach a desinfekce vodovodního potrubí  zkoušky těsnosti vodovodního potrubí závitového do DN 50</t>
  </si>
  <si>
    <t>722290234</t>
  </si>
  <si>
    <t xml:space="preserve">Zkoušky, proplach a desinfekce vodovodního potrubí  proplach a desinfekce vodovodního potrubí do DN 80</t>
  </si>
  <si>
    <t>998722102</t>
  </si>
  <si>
    <t xml:space="preserve">Přesun hmot pro vnitřní vodovod  stanovený z hmotnosti přesunovaného materiálu vodorovná dopravní vzdálenost do 50 m v objektech výšky přes 6 do 12 m</t>
  </si>
  <si>
    <t>725</t>
  </si>
  <si>
    <t>Zdravotechnika - zařizovací předměty</t>
  </si>
  <si>
    <t>725112022</t>
  </si>
  <si>
    <t>Zařízení záchodů klozety keramické závěsné na nosné stěny s hlubokým splachováním odpad vodorovný</t>
  </si>
  <si>
    <t>725121001</t>
  </si>
  <si>
    <t>Pisoárové záchodky splachovače automatické bez montážní krabice</t>
  </si>
  <si>
    <t>725121521</t>
  </si>
  <si>
    <t>Pisoárové záchodky keramické automatické s infračerveným senzorem</t>
  </si>
  <si>
    <t>725211603</t>
  </si>
  <si>
    <t>Umyvadla keramická bez výtokových armatur se zápachovou uzávěrkou připevněná na stěnu šrouby bílá bez sloupu nebo krytu na sifon 600 mm</t>
  </si>
  <si>
    <t>725222111</t>
  </si>
  <si>
    <t>Vany bez výtokových armatur akrylátové se zápachovou uzávěrkou klasické 1200x700 mm</t>
  </si>
  <si>
    <t>725241112</t>
  </si>
  <si>
    <t>Sprchové vaničky, boxy, kouty a zástěny sprchové vaničky akrylátové čtvercové 900x900 mm</t>
  </si>
  <si>
    <t>725245162</t>
  </si>
  <si>
    <t>Sprchové vaničky, boxy, kouty a zástěny zástěny sprchové do výšky 2000 mm dveře zásuvné třídílné se dvěma posuvnými díly, šířky 900 mm</t>
  </si>
  <si>
    <t>CS ÚRS 2018 01</t>
  </si>
  <si>
    <t>725311121</t>
  </si>
  <si>
    <t>Dřezy bez výtokových armatur jednoduché se zápachovou uzávěrkou nerezové s odkapávací plochou 560x480 mm a miskou</t>
  </si>
  <si>
    <t>725331111</t>
  </si>
  <si>
    <t>Výlevky bez výtokových armatur a splachovací nádrže keramické se sklopnou plastovou mřížkou 425 mm</t>
  </si>
  <si>
    <t>725531101</t>
  </si>
  <si>
    <t>Elektrické ohřívače zásobníkové beztlakové přepadové objem nádrže (příkon) 5 l (2,0 kW)</t>
  </si>
  <si>
    <t>725532122</t>
  </si>
  <si>
    <t>Elektrické ohřívače zásobníkové beztlakové přepadové akumulační s pojistným ventilem závěsné svislé objem nádrže (příkon) 150 l (3,0 kW) rychloohřev 220V</t>
  </si>
  <si>
    <t>725821312</t>
  </si>
  <si>
    <t>Baterie dřezové nástěnné pákové s otáčivým kulatým ústím a délkou ramínka 300 mm</t>
  </si>
  <si>
    <t>725822612</t>
  </si>
  <si>
    <t>Baterie umyvadlové stojánkové pákové s výpustí</t>
  </si>
  <si>
    <t>725831315</t>
  </si>
  <si>
    <t>Baterie vanové nástěnné pákové s automatickým přepínačem a sprchou</t>
  </si>
  <si>
    <t>725841333</t>
  </si>
  <si>
    <t>Baterie sprchové podomítkové (zápustné) s přepínačem a pevnou sprchou</t>
  </si>
  <si>
    <t>725861102</t>
  </si>
  <si>
    <t>Zápachové uzávěrky zařizovacích předmětů pro umyvadla DN 40</t>
  </si>
  <si>
    <t>725862103</t>
  </si>
  <si>
    <t>Zápachové uzávěrky zařizovacích předmětů pro dřezy DN 40/50</t>
  </si>
  <si>
    <t>725864311</t>
  </si>
  <si>
    <t>Zápachové uzávěrky zařizovacích předmětů pro koupací vany s kulovým kloubem na odtoku DN 40/50</t>
  </si>
  <si>
    <t>725865311</t>
  </si>
  <si>
    <t>Zápachové uzávěrky zařizovacích předmětů pro vany sprchových koutů s kulovým kloubem na odtoku DN 40/50</t>
  </si>
  <si>
    <t>725865411</t>
  </si>
  <si>
    <t>Zápachové uzávěrky zařizovacích předmětů pro pisoáry DN 32/40</t>
  </si>
  <si>
    <t>725980123</t>
  </si>
  <si>
    <t xml:space="preserve">Dvířka  30/30</t>
  </si>
  <si>
    <t>725999999</t>
  </si>
  <si>
    <t>Kompaktní automatická přečerpávací stanice s 1 přídavným vstupním připojením vhodným na čerpání odpadní vody z umyvadla a splaškové vody z toalety - dodávka a montáž</t>
  </si>
  <si>
    <t>998725102</t>
  </si>
  <si>
    <t xml:space="preserve">Přesun hmot pro zařizovací předměty  stanovený z hmotnosti přesunovaného materiálu vodorovná dopravní vzdálenost do 50 m v objektech výšky přes 6 do 12 m</t>
  </si>
  <si>
    <t>726</t>
  </si>
  <si>
    <t>Zdravotechnika - předstěnové instalace</t>
  </si>
  <si>
    <t>726131041</t>
  </si>
  <si>
    <t>Předstěnové instalační systémy do lehkých stěn s kovovou konstrukcí pro závěsné klozety ovládání zepředu, stavební výšky 1120 mm</t>
  </si>
  <si>
    <t>998726112</t>
  </si>
  <si>
    <t xml:space="preserve">Přesun hmot pro instalační prefabrikáty  stanovený z hmotnosti přesunovaného materiálu vodorovná dopravní vzdálenost do 50 m v objektech výšky přes 6 m do 12 m</t>
  </si>
  <si>
    <t>HZS2212</t>
  </si>
  <si>
    <t xml:space="preserve">Hodinové zúčtovací sazby profesí PSV  provádění stavebních instalací instalatér odborný</t>
  </si>
  <si>
    <t>262144</t>
  </si>
  <si>
    <t>3 - Ústřední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</si>
  <si>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</si>
  <si>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</si>
  <si>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</si>
  <si>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</si>
  <si>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</si>
  <si>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731</t>
  </si>
  <si>
    <t>Ústřední vytápění - kotelny</t>
  </si>
  <si>
    <t>731200815</t>
  </si>
  <si>
    <t xml:space="preserve">Demontáž kotlů ocelových  na tuhá paliva, o výkonu přes 25 do 40 kW</t>
  </si>
  <si>
    <t>731219614</t>
  </si>
  <si>
    <t>Kotle ocelové teplovodní na tuhá paliva stacionární s odtahem spalin do komína pro vytápění montáž kotlů ocelových na tuhá paliva ostatních typů o výkonu do 25 kW</t>
  </si>
  <si>
    <t>731219614a</t>
  </si>
  <si>
    <t>Kotle na pelety dodaný, jako kompletní zařízení s hořákem, dopravníkem a zásobníkem na pelety o objemu 65 l. Kotel je dodáván se všemi potřebnými čidly, včetně dvou čidel - 5 m (TV a TS)</t>
  </si>
  <si>
    <t>731219614b</t>
  </si>
  <si>
    <t>Kouřovod D156mm</t>
  </si>
  <si>
    <t>731219614c</t>
  </si>
  <si>
    <t>Ekvitermní regulace ovládání kotle, ohřevu TV a jedné směšované větve</t>
  </si>
  <si>
    <t>731219614d</t>
  </si>
  <si>
    <t>Sada pro hlídání teplty zpětné vody do kotle</t>
  </si>
  <si>
    <t>998731101</t>
  </si>
  <si>
    <t xml:space="preserve">Přesun hmot pro kotelny  stanovený z hmotnosti přesunovaného materiálu vodorovná dopravní vzdálenost do 50 m v objektech výšky do 6 m</t>
  </si>
  <si>
    <t>732</t>
  </si>
  <si>
    <t>Ústřední vytápění - strojovny</t>
  </si>
  <si>
    <t>732112225</t>
  </si>
  <si>
    <t>Rozdělovače a sběrače sdružené hydraulické závitové (průtok Q m3/h - výkon kW) DN 50 (6 m3/h - 120 kW)</t>
  </si>
  <si>
    <t>732199100</t>
  </si>
  <si>
    <t xml:space="preserve">Montáž štítků  orientačních</t>
  </si>
  <si>
    <t>732231005</t>
  </si>
  <si>
    <t>Akumulační nádrže bez přípravy TUV bez teplosměnného výměníku PN 0,3 MPa / t = 95°C objem nádrže 500 l</t>
  </si>
  <si>
    <t>732331617</t>
  </si>
  <si>
    <t>Nádoby expanzní tlakové pro topné a chladicí soustavy s membránou bez pojistného ventilu se závitovým připojením PN 0,6 o objemu 80 l</t>
  </si>
  <si>
    <t>732331772</t>
  </si>
  <si>
    <t>Nádoby expanzní tlakové pro topné a chladicí soustavy příslušenství k expanzním nádobám konzole nastavitelná</t>
  </si>
  <si>
    <t>732331778</t>
  </si>
  <si>
    <t>Nádoby expanzní tlakové pro topné a chladicí soustavy příslušenství k expanzním nádobám bezpečnostní uzávěr k měření tlaku G 1</t>
  </si>
  <si>
    <t>732999001</t>
  </si>
  <si>
    <t xml:space="preserve">Čerpadlová skupina nesměšovaná pro větev  bojleru</t>
  </si>
  <si>
    <t>732999002</t>
  </si>
  <si>
    <t>Čerpadlová skupina směšovaná pro větev vytápění</t>
  </si>
  <si>
    <t>998732101</t>
  </si>
  <si>
    <t xml:space="preserve">Přesun hmot pro strojovny  stanovený z hmotnosti přesunovaného materiálu vodorovná dopravní vzdálenost do 50 m v objektech výšky do 6 m</t>
  </si>
  <si>
    <t>733</t>
  </si>
  <si>
    <t>Ústřední vytápění - rozvodné potrubí</t>
  </si>
  <si>
    <t>733110806</t>
  </si>
  <si>
    <t xml:space="preserve">Demontáž potrubí z trubek ocelových závitových  DN přes 15 do 32</t>
  </si>
  <si>
    <t>733222202</t>
  </si>
  <si>
    <t>Potrubí z trubek měděných polotvrdých spojovaných tvrdým pájením Ø 15/1</t>
  </si>
  <si>
    <t>733222203</t>
  </si>
  <si>
    <t>Potrubí z trubek měděných polotvrdých spojovaných tvrdým pájením Ø 18/1</t>
  </si>
  <si>
    <t>733222204</t>
  </si>
  <si>
    <t>Potrubí z trubek měděných polotvrdých spojovaných tvrdým pájením Ø 22/1,0</t>
  </si>
  <si>
    <t>733223205</t>
  </si>
  <si>
    <t>Potrubí měděné tvrdé spojované tvrdým pájením D 28x1,5 mm</t>
  </si>
  <si>
    <t>733224222</t>
  </si>
  <si>
    <t>Potrubí z trubek měděných Příplatek k cenám za zhotovení přípojky z trubek měděných Ø 15/1</t>
  </si>
  <si>
    <t>733231112</t>
  </si>
  <si>
    <t xml:space="preserve">Kompenzátory pro měděné potrubí  tvaru U s hladkými ohyby s konci na vnitřní pájení D 18</t>
  </si>
  <si>
    <t>733231113</t>
  </si>
  <si>
    <t xml:space="preserve">Kompenzátory pro měděné potrubí  tvaru U s hladkými ohyby s konci na vnitřní pájení D 22</t>
  </si>
  <si>
    <t>733291101</t>
  </si>
  <si>
    <t xml:space="preserve">Zkoušky těsnosti potrubí z trubek měděných  Ø do 35/1,5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</si>
  <si>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</si>
  <si>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</si>
  <si>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</si>
  <si>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</si>
  <si>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</si>
  <si>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</si>
  <si>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998733102</t>
  </si>
  <si>
    <t xml:space="preserve">Přesun hmot pro rozvody potrubí  stanovený z hmotnosti přesunovaného materiálu vodorovná dopravní vzdálenost do 50 m v objektech výšky přes 6 do 12 m</t>
  </si>
  <si>
    <t>734</t>
  </si>
  <si>
    <t>Ústřední vytápění - armatury</t>
  </si>
  <si>
    <t>734200812</t>
  </si>
  <si>
    <t xml:space="preserve">Demontáž armatur závitových  s jedním závitem přes 1/2 do G 1</t>
  </si>
  <si>
    <t>734211126</t>
  </si>
  <si>
    <t>Ventily odvzdušňovací závitové automatické se zpětnou klapkou PN 14 do 120°C G 3/8</t>
  </si>
  <si>
    <t>734221682</t>
  </si>
  <si>
    <t>Ventily regulační závitové hlavice termostatické, pro ovládání ventilů PN 10 do 110°C kapalinové otopných těles VK</t>
  </si>
  <si>
    <t>734242414</t>
  </si>
  <si>
    <t>Ventily zpětné závitové PN 16 do 110°C přímé G 1</t>
  </si>
  <si>
    <t>734261234</t>
  </si>
  <si>
    <t>Šroubení topenářské PN 16 do 120°C přímé G 3/4</t>
  </si>
  <si>
    <t>734261237</t>
  </si>
  <si>
    <t>Šroubení topenářské PN 16 do 120°C přímé G 6/4</t>
  </si>
  <si>
    <t>734261402</t>
  </si>
  <si>
    <t>Šroubení připojovací armatury radiátorů VK PN 10 do 110°C, regulační uzavíratelné rohové G 1/2 x 18</t>
  </si>
  <si>
    <t>734291123</t>
  </si>
  <si>
    <t>Ostatní armatury kohouty plnicí a vypouštěcí PN 10 do 90°C G 1/2</t>
  </si>
  <si>
    <t>734291244</t>
  </si>
  <si>
    <t>Ostatní armatury filtry závitové PN 16 do 130°C přímé s vnitřními závity G 1</t>
  </si>
  <si>
    <t>734292774</t>
  </si>
  <si>
    <t>Ostatní armatury kulové kohouty PN 42 do 185°C plnoprůtokové vnitřní závit G 1</t>
  </si>
  <si>
    <t>734292778</t>
  </si>
  <si>
    <t>Ostatní armatury kulové kohouty PN 42 do 185°C plnoprůtokové vnitřní závit G 2 1/2</t>
  </si>
  <si>
    <t>998734102</t>
  </si>
  <si>
    <t xml:space="preserve">Přesun hmot pro armatury  stanovený z hmotnosti přesunovaného materiálu vodorovná dopravní vzdálenost do 50 m v objektech výšky přes 6 do 12 m</t>
  </si>
  <si>
    <t>735</t>
  </si>
  <si>
    <t>Ústřední vytápění - otopná tělesa</t>
  </si>
  <si>
    <t>735000912</t>
  </si>
  <si>
    <t xml:space="preserve">Regulace otopného systému při opravách  vyregulování dvojregulačních ventilů a kohoutů s termostatickým ovládáním</t>
  </si>
  <si>
    <t>735111810</t>
  </si>
  <si>
    <t xml:space="preserve">Demontáž otopných těles litinových  článkových</t>
  </si>
  <si>
    <t>735152272</t>
  </si>
  <si>
    <t>Otopná tělesa panelová VK jednodesková PN 1,0 MPa, T do 110°C s jednou přídavnou přestupní plochou výšky tělesa 600 mm stavební délky / výkonu 500 mm / 501 W</t>
  </si>
  <si>
    <t>735152275</t>
  </si>
  <si>
    <t>Otopná tělesa panelová VK jednodesková PN 1,0 MPa, T do 110°C s jednou přídavnou přestupní plochou výšky tělesa 600 mm stavební délky / výkonu 800 mm / 802 W</t>
  </si>
  <si>
    <t>735152279</t>
  </si>
  <si>
    <t>Otopná tělesa panelová VK jednodesková PN 1,0 MPa, T do 110°C s jednou přídavnou přestupní plochou výšky tělesa 600 mm stavební délky / výkonu 1200 mm / 1202 W</t>
  </si>
  <si>
    <t>735152280</t>
  </si>
  <si>
    <t>Otopná tělesa panelová VK jednodesková PN 1,0 MPa, T do 110°C s jednou přídavnou přestupní plochou výšky tělesa 600 mm stavební délky / výkonu 1400 mm / 1403 W</t>
  </si>
  <si>
    <t>735152296</t>
  </si>
  <si>
    <t>Otopná tělesa panelová VK jednodesková PN 1,0 MPa, T do 110°C s jednou přídavnou přestupní plochou výšky tělesa 900 mm stavební délky / výkonu 900 mm / 1255 W</t>
  </si>
  <si>
    <t>735152299</t>
  </si>
  <si>
    <t>Otopná tělesa panelová VK jednodesková PN 1,0 MPa, T do 110°C s jednou přídavnou přestupní plochou výšky tělesa 900 mm stavební délky / výkonu 1200 mm / 1673 W</t>
  </si>
  <si>
    <t>735152577</t>
  </si>
  <si>
    <t>Otopná tělesa panelová VK dvoudesková PN 1,0 MPa, T do 110°C se dvěma přídavnými přestupními plochami výšky tělesa 600 mm stavební délky / výkonu 1000 mm / 1679 W</t>
  </si>
  <si>
    <t>735152580</t>
  </si>
  <si>
    <t>Otopná tělesa panelová VK dvoudesková PN 1,0 MPa, T do 110°C se dvěma přídavnými přestupními plochami výšky tělesa 600 mm stavební délky / výkonu 1400 mm / 2351 W</t>
  </si>
  <si>
    <t>735152599</t>
  </si>
  <si>
    <t>Otopná tělesa panelová VK dvoudesková PN 1,0 MPa, T do 110°C se dvěma přídavnými přestupními plochami výšky tělesa 900 mm stavební délky / výkonu 1200 mm / 2776 W</t>
  </si>
  <si>
    <t>735152672</t>
  </si>
  <si>
    <t>Otopná tělesa panelová VK třídesková PN 1,0 MPa, T do 110°C se třemi přídavnými přestupními plochami výšky tělesa 600 mm stavební délky / výkonu 500 mm / 1230 W</t>
  </si>
  <si>
    <t>735152676</t>
  </si>
  <si>
    <t>Otopná tělesa panelová VK třídesková PN 1,0 MPa, T do 110°C se třemi přídavnými přestupními plochami výšky tělesa 600 mm stavební délky / výkonu 900 mm / 2165 W</t>
  </si>
  <si>
    <t>735191905</t>
  </si>
  <si>
    <t xml:space="preserve">Ostatní opravy otopných těles  odvzdušnění tělesa</t>
  </si>
  <si>
    <t>998735102</t>
  </si>
  <si>
    <t xml:space="preserve">Přesun hmot pro otopná tělesa  stanovený z hmotnosti přesunovaného materiálu vodorovná dopravní vzdálenost do 50 m v objektech výšky přes 6 do 12 m</t>
  </si>
  <si>
    <t>HZS3231</t>
  </si>
  <si>
    <t>Hodinové zúčtovací sazby montáží technologických zařízení na stavebních objektech montér měřících a regulačních zařízení</t>
  </si>
  <si>
    <t>4 - Elektroinstalace</t>
  </si>
  <si>
    <t>M - Práce a dodávky M</t>
  </si>
  <si>
    <t xml:space="preserve">    21-M - Elektromontáže</t>
  </si>
  <si>
    <t>Práce a dodávky M</t>
  </si>
  <si>
    <t>21-M</t>
  </si>
  <si>
    <t>Elektromontáže</t>
  </si>
  <si>
    <t>999999021</t>
  </si>
  <si>
    <t>-165433365</t>
  </si>
  <si>
    <t>5 - Vzduchotechnika</t>
  </si>
  <si>
    <t xml:space="preserve">    751 - Vzduchotechnika</t>
  </si>
  <si>
    <t>713411111</t>
  </si>
  <si>
    <t>Montáž izolace tepelné potrubí pásy nebo rohožemi bez úpravy staženými drátem 1x</t>
  </si>
  <si>
    <t>-664753103</t>
  </si>
  <si>
    <t>631535810</t>
  </si>
  <si>
    <t>deska izolační z minerálních vláken ORSTECH 65 tl. 40 mm</t>
  </si>
  <si>
    <t>CS ÚRS 2016 01</t>
  </si>
  <si>
    <t>-154302918</t>
  </si>
  <si>
    <t>2*0,8 'Přepočtené koeficientem množství</t>
  </si>
  <si>
    <t>751</t>
  </si>
  <si>
    <t>751111011</t>
  </si>
  <si>
    <t>Mtž vent ax ntl nástěnného základního D do 100 mm</t>
  </si>
  <si>
    <t>-1134137711</t>
  </si>
  <si>
    <t>429000001</t>
  </si>
  <si>
    <t>Axiál. ventilátor EDM 100 CZ</t>
  </si>
  <si>
    <t>-731981728</t>
  </si>
  <si>
    <t>751111012</t>
  </si>
  <si>
    <t>Mtž vent ax ntl nástěnného základního D do 200 mm</t>
  </si>
  <si>
    <t>-288829735</t>
  </si>
  <si>
    <t>429000002</t>
  </si>
  <si>
    <t>Axiál. ventilátor DECOR 300 CHZ</t>
  </si>
  <si>
    <t>322668724</t>
  </si>
  <si>
    <t>751111013</t>
  </si>
  <si>
    <t>Mtž vent ax ntl nástěnného základního D do 300 mm</t>
  </si>
  <si>
    <t>961913933</t>
  </si>
  <si>
    <t>429000024</t>
  </si>
  <si>
    <t xml:space="preserve">axiál. vemtilátor do stěny HXM 250 </t>
  </si>
  <si>
    <t>942922508</t>
  </si>
  <si>
    <t>751111131</t>
  </si>
  <si>
    <t>Mtž vent ax ntl potrubního základního D do 200 mm</t>
  </si>
  <si>
    <t>489965627</t>
  </si>
  <si>
    <t>429000003</t>
  </si>
  <si>
    <t>Axiál. ventilátor do potr. TD 160/100 Silent</t>
  </si>
  <si>
    <t>2022701246</t>
  </si>
  <si>
    <t>429000004</t>
  </si>
  <si>
    <t>Axiál. ventilátor do potr. TD 250/100</t>
  </si>
  <si>
    <t>-1768576825</t>
  </si>
  <si>
    <t>429000005</t>
  </si>
  <si>
    <t>Axiál. ventilátor do potr. TD 350/125</t>
  </si>
  <si>
    <t>-1424290886</t>
  </si>
  <si>
    <t>429000006</t>
  </si>
  <si>
    <t>Axiál. ventilátor do potr. TD 500/160</t>
  </si>
  <si>
    <t>253328437</t>
  </si>
  <si>
    <t>751311111</t>
  </si>
  <si>
    <t>Mtž vyústi čtyřhranné na kruhové potrubí do 0,040 m2</t>
  </si>
  <si>
    <t>-294863824</t>
  </si>
  <si>
    <t>429000007</t>
  </si>
  <si>
    <t>Čtyřhr. vyústka VK - 1.0 - 280x100 - R1</t>
  </si>
  <si>
    <t>-833389722</t>
  </si>
  <si>
    <t>751322011</t>
  </si>
  <si>
    <t>Mtž talířového ventilu D do 100 mm</t>
  </si>
  <si>
    <t>-1885551627</t>
  </si>
  <si>
    <t>429000008</t>
  </si>
  <si>
    <t>Talířový ventil VEF 100</t>
  </si>
  <si>
    <t>638774507</t>
  </si>
  <si>
    <t>751322012</t>
  </si>
  <si>
    <t>Mtž talířového ventilu D do 200 mm</t>
  </si>
  <si>
    <t>-568501718</t>
  </si>
  <si>
    <t>429000009</t>
  </si>
  <si>
    <t>Talířový ventil VEF 125</t>
  </si>
  <si>
    <t>-1994621908</t>
  </si>
  <si>
    <t>751398041</t>
  </si>
  <si>
    <t>Mtž protidešťové žaluzie nebo klapky na potrubí D do 300 mm</t>
  </si>
  <si>
    <t>-1143915930</t>
  </si>
  <si>
    <t>429000010</t>
  </si>
  <si>
    <t>žaluziová klapka PER 100 W</t>
  </si>
  <si>
    <t>1544918411</t>
  </si>
  <si>
    <t>429000011</t>
  </si>
  <si>
    <t>žaluziová klapka PER 125 W</t>
  </si>
  <si>
    <t>-590607206</t>
  </si>
  <si>
    <t>429000012</t>
  </si>
  <si>
    <t>žaluziová klapka PER 160 W</t>
  </si>
  <si>
    <t>651326335</t>
  </si>
  <si>
    <t>429000025</t>
  </si>
  <si>
    <t>žaluziová klapka PER 250 W</t>
  </si>
  <si>
    <t>1418005501</t>
  </si>
  <si>
    <t>751398051</t>
  </si>
  <si>
    <t>Mtž protidešťové žaluzie potrubí do 0,150 m2</t>
  </si>
  <si>
    <t>-193625289</t>
  </si>
  <si>
    <t>429000026</t>
  </si>
  <si>
    <t>protidešťová žaluzie PZ ZN - 400x315 - R1</t>
  </si>
  <si>
    <t>-219372802</t>
  </si>
  <si>
    <t>751510041</t>
  </si>
  <si>
    <t>Vzduchotechnické potrubí pozink kruhové spirálně vinuté D do 100 mm</t>
  </si>
  <si>
    <t>-440519808</t>
  </si>
  <si>
    <t>4290000014</t>
  </si>
  <si>
    <t>potrubí SPIRO D 100 mm</t>
  </si>
  <si>
    <t>1197159953</t>
  </si>
  <si>
    <t>429000015</t>
  </si>
  <si>
    <t>oblouk SPIRO 100/90 st</t>
  </si>
  <si>
    <t>-1688158706</t>
  </si>
  <si>
    <t>429000016</t>
  </si>
  <si>
    <t>odbočka SPIRO 100/100</t>
  </si>
  <si>
    <t>699422699</t>
  </si>
  <si>
    <t>751510042</t>
  </si>
  <si>
    <t>Vzduchotechnické potrubí pozink kruhové spirálně vinuté D do 200 mm</t>
  </si>
  <si>
    <t>-1613251106</t>
  </si>
  <si>
    <t>429000017</t>
  </si>
  <si>
    <t>potrubí SPIRO D 125 mm</t>
  </si>
  <si>
    <t>-431758324</t>
  </si>
  <si>
    <t>429000018</t>
  </si>
  <si>
    <t>odbočka SPIRO 125/125</t>
  </si>
  <si>
    <t>839853753</t>
  </si>
  <si>
    <t>429000019</t>
  </si>
  <si>
    <t>potrubí SPIRO D 160 mm</t>
  </si>
  <si>
    <t>-124718868</t>
  </si>
  <si>
    <t>751514613</t>
  </si>
  <si>
    <t>Mtž škrtící klapky do plech potrubí s přírubou do 0,140 m2</t>
  </si>
  <si>
    <t>88124122</t>
  </si>
  <si>
    <t>429000027</t>
  </si>
  <si>
    <t>regulační klapka RKT - 400x315 - R</t>
  </si>
  <si>
    <t>-1495788904</t>
  </si>
  <si>
    <t>751514761</t>
  </si>
  <si>
    <t>Mtž protidešťové stříšky plech potrubí kruhové s přírubou D do 100 mm</t>
  </si>
  <si>
    <t>101528275</t>
  </si>
  <si>
    <t>429000013</t>
  </si>
  <si>
    <t>Výfuková hlavice VH 100</t>
  </si>
  <si>
    <t>-1664164079</t>
  </si>
  <si>
    <t>429000020</t>
  </si>
  <si>
    <t>objímka na kruh. potrubí D 100 mm</t>
  </si>
  <si>
    <t>-532946353</t>
  </si>
  <si>
    <t>429000021</t>
  </si>
  <si>
    <t>objímka na kruh. potrubí D 125 mm</t>
  </si>
  <si>
    <t>1322552301</t>
  </si>
  <si>
    <t>429000022</t>
  </si>
  <si>
    <t>objímka na kruh. potrubí D 160 mm</t>
  </si>
  <si>
    <t>-2059806331</t>
  </si>
  <si>
    <t>429000023</t>
  </si>
  <si>
    <t>přepínač otáček COM 2 k vent.</t>
  </si>
  <si>
    <t>-266157966</t>
  </si>
  <si>
    <t>751581351</t>
  </si>
  <si>
    <t xml:space="preserve">Prostup  stěnou kruhového potrubí průměru do 100 šířka spáry 25 mm</t>
  </si>
  <si>
    <t>997721435</t>
  </si>
  <si>
    <t>751581352</t>
  </si>
  <si>
    <t xml:space="preserve">Prostup  stěnou kruhového potrubí průměru do 200 šířka spáry 25 mm</t>
  </si>
  <si>
    <t>315895209</t>
  </si>
  <si>
    <t>751581355</t>
  </si>
  <si>
    <t xml:space="preserve">Prostup  stropem kruhového potrubí průměru do 100 šířka spáry 25 mm</t>
  </si>
  <si>
    <t>-574650046</t>
  </si>
  <si>
    <t>998751101</t>
  </si>
  <si>
    <t>Přesun hmot tonážní pro vzduchotechniku v objektech v do 12 m</t>
  </si>
  <si>
    <t>-279810287</t>
  </si>
  <si>
    <t>6 - Vedlejší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</si>
  <si>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</si>
  <si>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</si>
  <si>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</si>
  <si>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</si>
  <si>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</si>
  <si>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</si>
  <si>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</si>
  <si>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</si>
  <si>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</si>
  <si>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</si>
  <si>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</si>
  <si>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</si>
  <si>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</si>
  <si>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</si>
  <si>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010001000</t>
  </si>
  <si>
    <t>1024</t>
  </si>
  <si>
    <t>435309341</t>
  </si>
  <si>
    <t>VRN2</t>
  </si>
  <si>
    <t>Příprava staveniště</t>
  </si>
  <si>
    <t>020001000</t>
  </si>
  <si>
    <t>2062597594</t>
  </si>
  <si>
    <t>VRN3</t>
  </si>
  <si>
    <t>Zařízení staveniště</t>
  </si>
  <si>
    <t>030001000</t>
  </si>
  <si>
    <t>-659800378</t>
  </si>
  <si>
    <t>VRN4</t>
  </si>
  <si>
    <t>Inženýrská činnost</t>
  </si>
  <si>
    <t>040001000</t>
  </si>
  <si>
    <t>-1118645625</t>
  </si>
  <si>
    <t>VRN5</t>
  </si>
  <si>
    <t>Finanční náklady</t>
  </si>
  <si>
    <t>050001000</t>
  </si>
  <si>
    <t>-1722899333</t>
  </si>
  <si>
    <t>VRN6</t>
  </si>
  <si>
    <t>Územní vlivy</t>
  </si>
  <si>
    <t>060001000</t>
  </si>
  <si>
    <t>97856662</t>
  </si>
  <si>
    <t>VRN7</t>
  </si>
  <si>
    <t>Provozní vlivy</t>
  </si>
  <si>
    <t>070001000</t>
  </si>
  <si>
    <t>-436046922</t>
  </si>
  <si>
    <t>VRN8</t>
  </si>
  <si>
    <t>Přesun stavebních kapacit</t>
  </si>
  <si>
    <t>080001000</t>
  </si>
  <si>
    <t>Další náklady na pracovníky</t>
  </si>
  <si>
    <t>-1587365433</t>
  </si>
  <si>
    <t>VRN9</t>
  </si>
  <si>
    <t>Ostatní náklady</t>
  </si>
  <si>
    <t>090001000</t>
  </si>
  <si>
    <t>-895624682</t>
  </si>
  <si>
    <t>SEZNAM FIGUR</t>
  </si>
  <si>
    <t>Výměra</t>
  </si>
  <si>
    <t xml:space="preserve"> 1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</si>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</sst>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9</v>
      </c>
    </row>
    <row r="4" s="1" customFormat="1" ht="24.96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="1" customFormat="1" ht="12" customHeight="1">
      <c r="B5" s="21"/>
      <c r="D5" s="25" t="s">
        <v>14</v>
      </c>
      <c r="K5" s="26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16</v>
      </c>
      <c r="BS5" s="18" t="s">
        <v>6</v>
      </c>
    </row>
    <row r="6" s="1" customFormat="1" ht="36.96" customHeight="1">
      <c r="B6" s="21"/>
      <c r="D6" s="28" t="s">
        <v>17</v>
      </c>
      <c r="K6" s="29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19</v>
      </c>
      <c r="K7" s="26" t="s">
        <v>1</v>
      </c>
      <c r="AK7" s="31" t="s">
        <v>20</v>
      </c>
      <c r="AN7" s="26" t="s">
        <v>1</v>
      </c>
      <c r="AR7" s="21"/>
      <c r="BE7" s="30"/>
      <c r="BS7" s="18" t="s">
        <v>8</v>
      </c>
    </row>
    <row r="8" s="1" customFormat="1" ht="12" customHeight="1">
      <c r="B8" s="21"/>
      <c r="D8" s="31" t="s">
        <v>21</v>
      </c>
      <c r="K8" s="26" t="s">
        <v>22</v>
      </c>
      <c r="AK8" s="31" t="s">
        <v>23</v>
      </c>
      <c r="AN8" s="32" t="s">
        <v>24</v>
      </c>
      <c r="AR8" s="21"/>
      <c r="BE8" s="30"/>
      <c r="BS8" s="18" t="s">
        <v>8</v>
      </c>
    </row>
    <row r="9" s="1" customFormat="1" ht="14.4" customHeight="1">
      <c r="B9" s="21"/>
      <c r="AR9" s="21"/>
      <c r="BE9" s="30"/>
      <c r="BS9" s="18" t="s">
        <v>8</v>
      </c>
    </row>
    <row r="10" s="1" customFormat="1" ht="12" customHeight="1">
      <c r="B10" s="21"/>
      <c r="D10" s="31" t="s">
        <v>25</v>
      </c>
      <c r="AK10" s="31" t="s">
        <v>26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8</v>
      </c>
    </row>
    <row r="13" s="1" customFormat="1" ht="12" customHeight="1">
      <c r="B13" s="21"/>
      <c r="D13" s="31" t="s">
        <v>29</v>
      </c>
      <c r="AK13" s="31" t="s">
        <v>26</v>
      </c>
      <c r="AN13" s="33" t="s">
        <v>30</v>
      </c>
      <c r="AR13" s="21"/>
      <c r="BE13" s="30"/>
      <c r="BS13" s="18" t="s">
        <v>8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8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26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32</v>
      </c>
      <c r="AK17" s="31" t="s">
        <v>28</v>
      </c>
      <c r="AN17" s="26" t="s">
        <v>1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8</v>
      </c>
    </row>
    <row r="19" s="1" customFormat="1" ht="12" customHeight="1">
      <c r="B19" s="21"/>
      <c r="D19" s="31" t="s">
        <v>34</v>
      </c>
      <c r="AK19" s="31" t="s">
        <v>26</v>
      </c>
      <c r="AN19" s="26" t="s">
        <v>1</v>
      </c>
      <c r="AR19" s="21"/>
      <c r="BE19" s="30"/>
      <c r="BS19" s="18" t="s">
        <v>8</v>
      </c>
    </row>
    <row r="20" s="1" customFormat="1" ht="18.48" customHeight="1">
      <c r="B20" s="21"/>
      <c r="E20" s="26" t="s">
        <v>35</v>
      </c>
      <c r="AK20" s="31" t="s">
        <v>28</v>
      </c>
      <c r="AN20" s="26" t="s">
        <v>1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ROUND(AG94,0)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0)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0)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0)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0)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0)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0)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0)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14</v>
      </c>
      <c r="D84" s="4"/>
      <c r="E84" s="4"/>
      <c r="F84" s="4"/>
      <c r="G84" s="4"/>
      <c r="H84" s="4"/>
      <c r="I84" s="4"/>
      <c r="J84" s="4"/>
      <c r="K84" s="4"/>
      <c r="L84" s="4" t="str">
        <f>K5</f>
        <v>Projektis2295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17</v>
      </c>
      <c r="D85" s="5"/>
      <c r="E85" s="5"/>
      <c r="F85" s="5"/>
      <c r="G85" s="5"/>
      <c r="H85" s="5"/>
      <c r="I85" s="5"/>
      <c r="J85" s="5"/>
      <c r="K85" s="5"/>
      <c r="L85" s="66" t="str">
        <f>K6</f>
        <v>Stavební úpravy požární zbrojnice Verdek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21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Verdek 35, Dvůr Králové n. L.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23</v>
      </c>
      <c r="AJ87" s="37"/>
      <c r="AK87" s="37"/>
      <c r="AL87" s="37"/>
      <c r="AM87" s="68" t="str">
        <f>IF(AN8= "","",AN8)</f>
        <v>28. 2. 2024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25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Dvůr Králové n.L., nám. TGM 68, D.K.n.L.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>Projektis spol. s r.o., Legionářská 562, D.K.n.L.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69" t="str">
        <f>IF(E20="","",E20)</f>
        <v>ing. V. Švehla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ROUND(SUM(AG95:AG100),0)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ROUND(SUM(AS95:AS100),0)</f>
        <v>0</v>
      </c>
      <c r="AT94" s="98">
        <f>ROUND(SUM(AV94:AW94),0)</f>
        <v>0</v>
      </c>
      <c r="AU94" s="99">
        <f>ROUND(SUM(AU95:AU100),5)</f>
        <v>0</v>
      </c>
      <c r="AV94" s="98">
        <f>ROUND(AZ94*L29,0)</f>
        <v>0</v>
      </c>
      <c r="AW94" s="98">
        <f>ROUND(BA94*L30,0)</f>
        <v>0</v>
      </c>
      <c r="AX94" s="98">
        <f>ROUND(BB94*L29,0)</f>
        <v>0</v>
      </c>
      <c r="AY94" s="98">
        <f>ROUND(BC94*L30,0)</f>
        <v>0</v>
      </c>
      <c r="AZ94" s="98">
        <f>ROUND(SUM(AZ95:AZ100),0)</f>
        <v>0</v>
      </c>
      <c r="BA94" s="98">
        <f>ROUND(SUM(BA95:BA100),0)</f>
        <v>0</v>
      </c>
      <c r="BB94" s="98">
        <f>ROUND(SUM(BB95:BB100),0)</f>
        <v>0</v>
      </c>
      <c r="BC94" s="98">
        <f>ROUND(SUM(BC95:BC100),0)</f>
        <v>0</v>
      </c>
      <c r="BD94" s="100">
        <f>ROUND(SUM(BD95:BD100),0)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103" t="s">
        <v>81</v>
      </c>
      <c r="B95" s="104"/>
      <c r="C95" s="105"/>
      <c r="D95" s="106" t="s">
        <v>8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'1 - AR a ST část'!J30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ROUND(SUM(AV95:AW95),0)</f>
        <v>0</v>
      </c>
      <c r="AU95" s="112">
        <f>'1 - AR a ST část'!P143</f>
        <v>0</v>
      </c>
      <c r="AV95" s="111">
        <f>'1 - AR a ST část'!J33</f>
        <v>0</v>
      </c>
      <c r="AW95" s="111">
        <f>'1 - AR a ST část'!J34</f>
        <v>0</v>
      </c>
      <c r="AX95" s="111">
        <f>'1 - AR a ST část'!J35</f>
        <v>0</v>
      </c>
      <c r="AY95" s="111">
        <f>'1 - AR a ST část'!J36</f>
        <v>0</v>
      </c>
      <c r="AZ95" s="111">
        <f>'1 - AR a ST část'!F33</f>
        <v>0</v>
      </c>
      <c r="BA95" s="111">
        <f>'1 - AR a ST část'!F34</f>
        <v>0</v>
      </c>
      <c r="BB95" s="111">
        <f>'1 - AR a ST část'!F35</f>
        <v>0</v>
      </c>
      <c r="BC95" s="111">
        <f>'1 - AR a ST část'!F36</f>
        <v>0</v>
      </c>
      <c r="BD95" s="113">
        <f>'1 - AR a ST část'!F37</f>
        <v>0</v>
      </c>
      <c r="BE95" s="7"/>
      <c r="BT95" s="114" t="s">
        <v>8</v>
      </c>
      <c r="BV95" s="114" t="s">
        <v>79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7" customFormat="1" ht="16.5" customHeight="1">
      <c r="A96" s="103" t="s">
        <v>81</v>
      </c>
      <c r="B96" s="104"/>
      <c r="C96" s="105"/>
      <c r="D96" s="106" t="s">
        <v>85</v>
      </c>
      <c r="E96" s="106"/>
      <c r="F96" s="106"/>
      <c r="G96" s="106"/>
      <c r="H96" s="106"/>
      <c r="I96" s="107"/>
      <c r="J96" s="106" t="s">
        <v>86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'2 - Zdravotní technika'!J30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0">
        <v>0</v>
      </c>
      <c r="AT96" s="111">
        <f>ROUND(SUM(AV96:AW96),0)</f>
        <v>0</v>
      </c>
      <c r="AU96" s="112">
        <f>'2 - Zdravotní technika'!P124</f>
        <v>0</v>
      </c>
      <c r="AV96" s="111">
        <f>'2 - Zdravotní technika'!J33</f>
        <v>0</v>
      </c>
      <c r="AW96" s="111">
        <f>'2 - Zdravotní technika'!J34</f>
        <v>0</v>
      </c>
      <c r="AX96" s="111">
        <f>'2 - Zdravotní technika'!J35</f>
        <v>0</v>
      </c>
      <c r="AY96" s="111">
        <f>'2 - Zdravotní technika'!J36</f>
        <v>0</v>
      </c>
      <c r="AZ96" s="111">
        <f>'2 - Zdravotní technika'!F33</f>
        <v>0</v>
      </c>
      <c r="BA96" s="111">
        <f>'2 - Zdravotní technika'!F34</f>
        <v>0</v>
      </c>
      <c r="BB96" s="111">
        <f>'2 - Zdravotní technika'!F35</f>
        <v>0</v>
      </c>
      <c r="BC96" s="111">
        <f>'2 - Zdravotní technika'!F36</f>
        <v>0</v>
      </c>
      <c r="BD96" s="113">
        <f>'2 - Zdravotní technika'!F37</f>
        <v>0</v>
      </c>
      <c r="BE96" s="7"/>
      <c r="BT96" s="114" t="s">
        <v>8</v>
      </c>
      <c r="BV96" s="114" t="s">
        <v>79</v>
      </c>
      <c r="BW96" s="114" t="s">
        <v>87</v>
      </c>
      <c r="BX96" s="114" t="s">
        <v>4</v>
      </c>
      <c r="CL96" s="114" t="s">
        <v>1</v>
      </c>
      <c r="CM96" s="114" t="s">
        <v>85</v>
      </c>
    </row>
    <row r="97" s="7" customFormat="1" ht="16.5" customHeight="1">
      <c r="A97" s="103" t="s">
        <v>81</v>
      </c>
      <c r="B97" s="104"/>
      <c r="C97" s="105"/>
      <c r="D97" s="106" t="s">
        <v>88</v>
      </c>
      <c r="E97" s="106"/>
      <c r="F97" s="106"/>
      <c r="G97" s="106"/>
      <c r="H97" s="106"/>
      <c r="I97" s="107"/>
      <c r="J97" s="106" t="s">
        <v>89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'3 - Ústřední vytápění'!J30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83</v>
      </c>
      <c r="AR97" s="104"/>
      <c r="AS97" s="110">
        <v>0</v>
      </c>
      <c r="AT97" s="111">
        <f>ROUND(SUM(AV97:AW97),0)</f>
        <v>0</v>
      </c>
      <c r="AU97" s="112">
        <f>'3 - Ústřední vytápění'!P123</f>
        <v>0</v>
      </c>
      <c r="AV97" s="111">
        <f>'3 - Ústřední vytápění'!J33</f>
        <v>0</v>
      </c>
      <c r="AW97" s="111">
        <f>'3 - Ústřední vytápění'!J34</f>
        <v>0</v>
      </c>
      <c r="AX97" s="111">
        <f>'3 - Ústřední vytápění'!J35</f>
        <v>0</v>
      </c>
      <c r="AY97" s="111">
        <f>'3 - Ústřední vytápění'!J36</f>
        <v>0</v>
      </c>
      <c r="AZ97" s="111">
        <f>'3 - Ústřední vytápění'!F33</f>
        <v>0</v>
      </c>
      <c r="BA97" s="111">
        <f>'3 - Ústřední vytápění'!F34</f>
        <v>0</v>
      </c>
      <c r="BB97" s="111">
        <f>'3 - Ústřední vytápění'!F35</f>
        <v>0</v>
      </c>
      <c r="BC97" s="111">
        <f>'3 - Ústřední vytápění'!F36</f>
        <v>0</v>
      </c>
      <c r="BD97" s="113">
        <f>'3 - Ústřední vytápění'!F37</f>
        <v>0</v>
      </c>
      <c r="BE97" s="7"/>
      <c r="BT97" s="114" t="s">
        <v>8</v>
      </c>
      <c r="BV97" s="114" t="s">
        <v>79</v>
      </c>
      <c r="BW97" s="114" t="s">
        <v>90</v>
      </c>
      <c r="BX97" s="114" t="s">
        <v>4</v>
      </c>
      <c r="CL97" s="114" t="s">
        <v>1</v>
      </c>
      <c r="CM97" s="114" t="s">
        <v>85</v>
      </c>
    </row>
    <row r="98" s="7" customFormat="1" ht="16.5" customHeight="1">
      <c r="A98" s="103" t="s">
        <v>81</v>
      </c>
      <c r="B98" s="104"/>
      <c r="C98" s="105"/>
      <c r="D98" s="106" t="s">
        <v>91</v>
      </c>
      <c r="E98" s="106"/>
      <c r="F98" s="106"/>
      <c r="G98" s="106"/>
      <c r="H98" s="106"/>
      <c r="I98" s="107"/>
      <c r="J98" s="106" t="s">
        <v>92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'4 - Elektroinstalace'!J30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83</v>
      </c>
      <c r="AR98" s="104"/>
      <c r="AS98" s="110">
        <v>0</v>
      </c>
      <c r="AT98" s="111">
        <f>ROUND(SUM(AV98:AW98),0)</f>
        <v>0</v>
      </c>
      <c r="AU98" s="112">
        <f>'4 - Elektroinstalace'!P118</f>
        <v>0</v>
      </c>
      <c r="AV98" s="111">
        <f>'4 - Elektroinstalace'!J33</f>
        <v>0</v>
      </c>
      <c r="AW98" s="111">
        <f>'4 - Elektroinstalace'!J34</f>
        <v>0</v>
      </c>
      <c r="AX98" s="111">
        <f>'4 - Elektroinstalace'!J35</f>
        <v>0</v>
      </c>
      <c r="AY98" s="111">
        <f>'4 - Elektroinstalace'!J36</f>
        <v>0</v>
      </c>
      <c r="AZ98" s="111">
        <f>'4 - Elektroinstalace'!F33</f>
        <v>0</v>
      </c>
      <c r="BA98" s="111">
        <f>'4 - Elektroinstalace'!F34</f>
        <v>0</v>
      </c>
      <c r="BB98" s="111">
        <f>'4 - Elektroinstalace'!F35</f>
        <v>0</v>
      </c>
      <c r="BC98" s="111">
        <f>'4 - Elektroinstalace'!F36</f>
        <v>0</v>
      </c>
      <c r="BD98" s="113">
        <f>'4 - Elektroinstalace'!F37</f>
        <v>0</v>
      </c>
      <c r="BE98" s="7"/>
      <c r="BT98" s="114" t="s">
        <v>8</v>
      </c>
      <c r="BV98" s="114" t="s">
        <v>79</v>
      </c>
      <c r="BW98" s="114" t="s">
        <v>93</v>
      </c>
      <c r="BX98" s="114" t="s">
        <v>4</v>
      </c>
      <c r="CL98" s="114" t="s">
        <v>1</v>
      </c>
      <c r="CM98" s="114" t="s">
        <v>85</v>
      </c>
    </row>
    <row r="99" s="7" customFormat="1" ht="16.5" customHeight="1">
      <c r="A99" s="103" t="s">
        <v>81</v>
      </c>
      <c r="B99" s="104"/>
      <c r="C99" s="105"/>
      <c r="D99" s="106" t="s">
        <v>94</v>
      </c>
      <c r="E99" s="106"/>
      <c r="F99" s="106"/>
      <c r="G99" s="106"/>
      <c r="H99" s="106"/>
      <c r="I99" s="107"/>
      <c r="J99" s="106" t="s">
        <v>95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'5 - Vzduchotechnika'!J30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83</v>
      </c>
      <c r="AR99" s="104"/>
      <c r="AS99" s="110">
        <v>0</v>
      </c>
      <c r="AT99" s="111">
        <f>ROUND(SUM(AV99:AW99),0)</f>
        <v>0</v>
      </c>
      <c r="AU99" s="112">
        <f>'5 - Vzduchotechnika'!P119</f>
        <v>0</v>
      </c>
      <c r="AV99" s="111">
        <f>'5 - Vzduchotechnika'!J33</f>
        <v>0</v>
      </c>
      <c r="AW99" s="111">
        <f>'5 - Vzduchotechnika'!J34</f>
        <v>0</v>
      </c>
      <c r="AX99" s="111">
        <f>'5 - Vzduchotechnika'!J35</f>
        <v>0</v>
      </c>
      <c r="AY99" s="111">
        <f>'5 - Vzduchotechnika'!J36</f>
        <v>0</v>
      </c>
      <c r="AZ99" s="111">
        <f>'5 - Vzduchotechnika'!F33</f>
        <v>0</v>
      </c>
      <c r="BA99" s="111">
        <f>'5 - Vzduchotechnika'!F34</f>
        <v>0</v>
      </c>
      <c r="BB99" s="111">
        <f>'5 - Vzduchotechnika'!F35</f>
        <v>0</v>
      </c>
      <c r="BC99" s="111">
        <f>'5 - Vzduchotechnika'!F36</f>
        <v>0</v>
      </c>
      <c r="BD99" s="113">
        <f>'5 - Vzduchotechnika'!F37</f>
        <v>0</v>
      </c>
      <c r="BE99" s="7"/>
      <c r="BT99" s="114" t="s">
        <v>8</v>
      </c>
      <c r="BV99" s="114" t="s">
        <v>79</v>
      </c>
      <c r="BW99" s="114" t="s">
        <v>96</v>
      </c>
      <c r="BX99" s="114" t="s">
        <v>4</v>
      </c>
      <c r="CL99" s="114" t="s">
        <v>1</v>
      </c>
      <c r="CM99" s="114" t="s">
        <v>85</v>
      </c>
    </row>
    <row r="100" s="7" customFormat="1" ht="16.5" customHeight="1">
      <c r="A100" s="103" t="s">
        <v>81</v>
      </c>
      <c r="B100" s="104"/>
      <c r="C100" s="105"/>
      <c r="D100" s="106" t="s">
        <v>97</v>
      </c>
      <c r="E100" s="106"/>
      <c r="F100" s="106"/>
      <c r="G100" s="106"/>
      <c r="H100" s="106"/>
      <c r="I100" s="107"/>
      <c r="J100" s="106" t="s">
        <v>98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'6 - Vedlejší náklady'!J30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83</v>
      </c>
      <c r="AR100" s="104"/>
      <c r="AS100" s="115">
        <v>0</v>
      </c>
      <c r="AT100" s="116">
        <f>ROUND(SUM(AV100:AW100),0)</f>
        <v>0</v>
      </c>
      <c r="AU100" s="117">
        <f>'6 - Vedlejší náklady'!P126</f>
        <v>0</v>
      </c>
      <c r="AV100" s="116">
        <f>'6 - Vedlejší náklady'!J33</f>
        <v>0</v>
      </c>
      <c r="AW100" s="116">
        <f>'6 - Vedlejší náklady'!J34</f>
        <v>0</v>
      </c>
      <c r="AX100" s="116">
        <f>'6 - Vedlejší náklady'!J35</f>
        <v>0</v>
      </c>
      <c r="AY100" s="116">
        <f>'6 - Vedlejší náklady'!J36</f>
        <v>0</v>
      </c>
      <c r="AZ100" s="116">
        <f>'6 - Vedlejší náklady'!F33</f>
        <v>0</v>
      </c>
      <c r="BA100" s="116">
        <f>'6 - Vedlejší náklady'!F34</f>
        <v>0</v>
      </c>
      <c r="BB100" s="116">
        <f>'6 - Vedlejší náklady'!F35</f>
        <v>0</v>
      </c>
      <c r="BC100" s="116">
        <f>'6 - Vedlejší náklady'!F36</f>
        <v>0</v>
      </c>
      <c r="BD100" s="118">
        <f>'6 - Vedlejší náklady'!F37</f>
        <v>0</v>
      </c>
      <c r="BE100" s="7"/>
      <c r="BT100" s="114" t="s">
        <v>8</v>
      </c>
      <c r="BV100" s="114" t="s">
        <v>79</v>
      </c>
      <c r="BW100" s="114" t="s">
        <v>99</v>
      </c>
      <c r="BX100" s="114" t="s">
        <v>4</v>
      </c>
      <c r="CL100" s="114" t="s">
        <v>1</v>
      </c>
      <c r="CM100" s="114" t="s">
        <v>85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AR a ST část'!C2" display="/"/>
    <hyperlink ref="A96" location="'2 - Zdravotní technika'!C2" display="/"/>
    <hyperlink ref="A97" location="'3 - Ústřední vytápění'!C2" display="/"/>
    <hyperlink ref="A98" location="'4 - Elektroinstalace'!C2" display="/"/>
    <hyperlink ref="A99" location="'5 - Vzduchotechnika'!C2" display="/"/>
    <hyperlink ref="A100" location="'6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  <c r="AZ2" s="119" t="s">
        <v>100</v>
      </c>
      <c r="BA2" s="119" t="s">
        <v>101</v>
      </c>
      <c r="BB2" s="119" t="s">
        <v>1</v>
      </c>
      <c r="BC2" s="119" t="s">
        <v>102</v>
      </c>
      <c r="BD2" s="119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119" t="s">
        <v>103</v>
      </c>
      <c r="BA3" s="119" t="s">
        <v>104</v>
      </c>
      <c r="BB3" s="119" t="s">
        <v>1</v>
      </c>
      <c r="BC3" s="119" t="s">
        <v>105</v>
      </c>
      <c r="BD3" s="119" t="s">
        <v>85</v>
      </c>
    </row>
    <row r="4" s="1" customFormat="1" ht="24.96" customHeight="1">
      <c r="B4" s="21"/>
      <c r="D4" s="22" t="s">
        <v>106</v>
      </c>
      <c r="L4" s="21"/>
      <c r="M4" s="120" t="s">
        <v>11</v>
      </c>
      <c r="AT4" s="18" t="s">
        <v>3</v>
      </c>
      <c r="AZ4" s="119" t="s">
        <v>107</v>
      </c>
      <c r="BA4" s="119" t="s">
        <v>108</v>
      </c>
      <c r="BB4" s="119" t="s">
        <v>1</v>
      </c>
      <c r="BC4" s="119" t="s">
        <v>109</v>
      </c>
      <c r="BD4" s="119" t="s">
        <v>85</v>
      </c>
    </row>
    <row r="5" s="1" customFormat="1" ht="6.96" customHeight="1">
      <c r="B5" s="21"/>
      <c r="L5" s="21"/>
      <c r="AZ5" s="119" t="s">
        <v>110</v>
      </c>
      <c r="BA5" s="119" t="s">
        <v>111</v>
      </c>
      <c r="BB5" s="119" t="s">
        <v>1</v>
      </c>
      <c r="BC5" s="119" t="s">
        <v>112</v>
      </c>
      <c r="BD5" s="119" t="s">
        <v>85</v>
      </c>
    </row>
    <row r="6" s="1" customFormat="1" ht="12" customHeight="1">
      <c r="B6" s="21"/>
      <c r="D6" s="31" t="s">
        <v>17</v>
      </c>
      <c r="L6" s="21"/>
      <c r="AZ6" s="119" t="s">
        <v>113</v>
      </c>
      <c r="BA6" s="119" t="s">
        <v>114</v>
      </c>
      <c r="BB6" s="119" t="s">
        <v>1</v>
      </c>
      <c r="BC6" s="119" t="s">
        <v>115</v>
      </c>
      <c r="BD6" s="119" t="s">
        <v>85</v>
      </c>
    </row>
    <row r="7" s="1" customFormat="1" ht="16.5" customHeight="1">
      <c r="B7" s="21"/>
      <c r="E7" s="121" t="str">
        <f>'Rekapitulace stavby'!K6</f>
        <v>Stavební úpravy požární zbrojnice Verdek</v>
      </c>
      <c r="F7" s="31"/>
      <c r="G7" s="31"/>
      <c r="H7" s="31"/>
      <c r="L7" s="21"/>
      <c r="AZ7" s="119" t="s">
        <v>116</v>
      </c>
      <c r="BA7" s="119" t="s">
        <v>117</v>
      </c>
      <c r="BB7" s="119" t="s">
        <v>1</v>
      </c>
      <c r="BC7" s="119" t="s">
        <v>118</v>
      </c>
      <c r="BD7" s="119" t="s">
        <v>85</v>
      </c>
    </row>
    <row r="8" s="2" customFormat="1" ht="12" customHeight="1">
      <c r="A8" s="37"/>
      <c r="B8" s="38"/>
      <c r="C8" s="37"/>
      <c r="D8" s="31" t="s">
        <v>119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Z8" s="119" t="s">
        <v>120</v>
      </c>
      <c r="BA8" s="119" t="s">
        <v>121</v>
      </c>
      <c r="BB8" s="119" t="s">
        <v>1</v>
      </c>
      <c r="BC8" s="119" t="s">
        <v>122</v>
      </c>
      <c r="BD8" s="119" t="s">
        <v>85</v>
      </c>
    </row>
    <row r="9" s="2" customFormat="1" ht="16.5" customHeight="1">
      <c r="A9" s="37"/>
      <c r="B9" s="38"/>
      <c r="C9" s="37"/>
      <c r="D9" s="37"/>
      <c r="E9" s="66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Z9" s="119" t="s">
        <v>124</v>
      </c>
      <c r="BA9" s="119" t="s">
        <v>125</v>
      </c>
      <c r="BB9" s="119" t="s">
        <v>1</v>
      </c>
      <c r="BC9" s="119" t="s">
        <v>126</v>
      </c>
      <c r="BD9" s="119" t="s">
        <v>85</v>
      </c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Z10" s="119" t="s">
        <v>127</v>
      </c>
      <c r="BA10" s="119" t="s">
        <v>128</v>
      </c>
      <c r="BB10" s="119" t="s">
        <v>1</v>
      </c>
      <c r="BC10" s="119" t="s">
        <v>129</v>
      </c>
      <c r="BD10" s="119" t="s">
        <v>85</v>
      </c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Z11" s="119" t="s">
        <v>130</v>
      </c>
      <c r="BA11" s="119" t="s">
        <v>131</v>
      </c>
      <c r="BB11" s="119" t="s">
        <v>1</v>
      </c>
      <c r="BC11" s="119" t="s">
        <v>132</v>
      </c>
      <c r="BD11" s="119" t="s">
        <v>85</v>
      </c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28. 2. 2024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Z12" s="119" t="s">
        <v>133</v>
      </c>
      <c r="BA12" s="119" t="s">
        <v>134</v>
      </c>
      <c r="BB12" s="119" t="s">
        <v>1</v>
      </c>
      <c r="BC12" s="119" t="s">
        <v>135</v>
      </c>
      <c r="BD12" s="119" t="s">
        <v>85</v>
      </c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Z13" s="119" t="s">
        <v>136</v>
      </c>
      <c r="BA13" s="119" t="s">
        <v>137</v>
      </c>
      <c r="BB13" s="119" t="s">
        <v>1</v>
      </c>
      <c r="BC13" s="119" t="s">
        <v>138</v>
      </c>
      <c r="BD13" s="119" t="s">
        <v>85</v>
      </c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Z14" s="119" t="s">
        <v>139</v>
      </c>
      <c r="BA14" s="119" t="s">
        <v>140</v>
      </c>
      <c r="BB14" s="119" t="s">
        <v>1</v>
      </c>
      <c r="BC14" s="119" t="s">
        <v>141</v>
      </c>
      <c r="BD14" s="119" t="s">
        <v>85</v>
      </c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Z15" s="119" t="s">
        <v>142</v>
      </c>
      <c r="BA15" s="119" t="s">
        <v>143</v>
      </c>
      <c r="BB15" s="119" t="s">
        <v>1</v>
      </c>
      <c r="BC15" s="119" t="s">
        <v>144</v>
      </c>
      <c r="BD15" s="119" t="s">
        <v>85</v>
      </c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Z16" s="119" t="s">
        <v>145</v>
      </c>
      <c r="BA16" s="119" t="s">
        <v>146</v>
      </c>
      <c r="BB16" s="119" t="s">
        <v>1</v>
      </c>
      <c r="BC16" s="119" t="s">
        <v>147</v>
      </c>
      <c r="BD16" s="119" t="s">
        <v>85</v>
      </c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Z17" s="119" t="s">
        <v>148</v>
      </c>
      <c r="BA17" s="119" t="s">
        <v>149</v>
      </c>
      <c r="BB17" s="119" t="s">
        <v>1</v>
      </c>
      <c r="BC17" s="119" t="s">
        <v>150</v>
      </c>
      <c r="BD17" s="119" t="s">
        <v>85</v>
      </c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Z18" s="119" t="s">
        <v>151</v>
      </c>
      <c r="BA18" s="119" t="s">
        <v>152</v>
      </c>
      <c r="BB18" s="119" t="s">
        <v>1</v>
      </c>
      <c r="BC18" s="119" t="s">
        <v>153</v>
      </c>
      <c r="BD18" s="119" t="s">
        <v>85</v>
      </c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Z19" s="119" t="s">
        <v>154</v>
      </c>
      <c r="BA19" s="119" t="s">
        <v>155</v>
      </c>
      <c r="BB19" s="119" t="s">
        <v>1</v>
      </c>
      <c r="BC19" s="119" t="s">
        <v>156</v>
      </c>
      <c r="BD19" s="119" t="s">
        <v>85</v>
      </c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Z20" s="119" t="s">
        <v>157</v>
      </c>
      <c r="BA20" s="119" t="s">
        <v>158</v>
      </c>
      <c r="BB20" s="119" t="s">
        <v>1</v>
      </c>
      <c r="BC20" s="119" t="s">
        <v>159</v>
      </c>
      <c r="BD20" s="119" t="s">
        <v>85</v>
      </c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Z21" s="119" t="s">
        <v>160</v>
      </c>
      <c r="BA21" s="119" t="s">
        <v>161</v>
      </c>
      <c r="BB21" s="119" t="s">
        <v>1</v>
      </c>
      <c r="BC21" s="119" t="s">
        <v>162</v>
      </c>
      <c r="BD21" s="119" t="s">
        <v>85</v>
      </c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Z22" s="119" t="s">
        <v>163</v>
      </c>
      <c r="BA22" s="119" t="s">
        <v>164</v>
      </c>
      <c r="BB22" s="119" t="s">
        <v>1</v>
      </c>
      <c r="BC22" s="119" t="s">
        <v>165</v>
      </c>
      <c r="BD22" s="119" t="s">
        <v>85</v>
      </c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Z23" s="119" t="s">
        <v>166</v>
      </c>
      <c r="BA23" s="119" t="s">
        <v>167</v>
      </c>
      <c r="BB23" s="119" t="s">
        <v>1</v>
      </c>
      <c r="BC23" s="119" t="s">
        <v>168</v>
      </c>
      <c r="BD23" s="119" t="s">
        <v>85</v>
      </c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Z24" s="119" t="s">
        <v>169</v>
      </c>
      <c r="BA24" s="119" t="s">
        <v>170</v>
      </c>
      <c r="BB24" s="119" t="s">
        <v>1</v>
      </c>
      <c r="BC24" s="119" t="s">
        <v>171</v>
      </c>
      <c r="BD24" s="119" t="s">
        <v>85</v>
      </c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Z25" s="119" t="s">
        <v>172</v>
      </c>
      <c r="BA25" s="119" t="s">
        <v>173</v>
      </c>
      <c r="BB25" s="119" t="s">
        <v>1</v>
      </c>
      <c r="BC25" s="119" t="s">
        <v>174</v>
      </c>
      <c r="BD25" s="119" t="s">
        <v>85</v>
      </c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Z26" s="119" t="s">
        <v>175</v>
      </c>
      <c r="BA26" s="119" t="s">
        <v>176</v>
      </c>
      <c r="BB26" s="119" t="s">
        <v>1</v>
      </c>
      <c r="BC26" s="119" t="s">
        <v>177</v>
      </c>
      <c r="BD26" s="119" t="s">
        <v>85</v>
      </c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Z27" s="125" t="s">
        <v>178</v>
      </c>
      <c r="BA27" s="125" t="s">
        <v>179</v>
      </c>
      <c r="BB27" s="125" t="s">
        <v>1</v>
      </c>
      <c r="BC27" s="125" t="s">
        <v>180</v>
      </c>
      <c r="BD27" s="125" t="s">
        <v>85</v>
      </c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Z28" s="119" t="s">
        <v>181</v>
      </c>
      <c r="BA28" s="119" t="s">
        <v>182</v>
      </c>
      <c r="BB28" s="119" t="s">
        <v>1</v>
      </c>
      <c r="BC28" s="119" t="s">
        <v>183</v>
      </c>
      <c r="BD28" s="119" t="s">
        <v>85</v>
      </c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Z29" s="119" t="s">
        <v>184</v>
      </c>
      <c r="BA29" s="119" t="s">
        <v>185</v>
      </c>
      <c r="BB29" s="119" t="s">
        <v>1</v>
      </c>
      <c r="BC29" s="119" t="s">
        <v>186</v>
      </c>
      <c r="BD29" s="119" t="s">
        <v>85</v>
      </c>
    </row>
    <row r="30" s="2" customFormat="1" ht="25.44" customHeight="1">
      <c r="A30" s="37"/>
      <c r="B30" s="38"/>
      <c r="C30" s="37"/>
      <c r="D30" s="126" t="s">
        <v>37</v>
      </c>
      <c r="E30" s="37"/>
      <c r="F30" s="37"/>
      <c r="G30" s="37"/>
      <c r="H30" s="37"/>
      <c r="I30" s="37"/>
      <c r="J30" s="95">
        <f>ROUND(J143,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Z30" s="119" t="s">
        <v>187</v>
      </c>
      <c r="BA30" s="119" t="s">
        <v>188</v>
      </c>
      <c r="BB30" s="119" t="s">
        <v>1</v>
      </c>
      <c r="BC30" s="119" t="s">
        <v>189</v>
      </c>
      <c r="BD30" s="119" t="s">
        <v>85</v>
      </c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Z31" s="119" t="s">
        <v>190</v>
      </c>
      <c r="BA31" s="119" t="s">
        <v>191</v>
      </c>
      <c r="BB31" s="119" t="s">
        <v>1</v>
      </c>
      <c r="BC31" s="119" t="s">
        <v>192</v>
      </c>
      <c r="BD31" s="119" t="s">
        <v>85</v>
      </c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Z32" s="119" t="s">
        <v>193</v>
      </c>
      <c r="BA32" s="119" t="s">
        <v>194</v>
      </c>
      <c r="BB32" s="119" t="s">
        <v>1</v>
      </c>
      <c r="BC32" s="119" t="s">
        <v>195</v>
      </c>
      <c r="BD32" s="119" t="s">
        <v>85</v>
      </c>
    </row>
    <row r="33" s="2" customFormat="1" ht="14.4" customHeight="1">
      <c r="A33" s="37"/>
      <c r="B33" s="38"/>
      <c r="C33" s="37"/>
      <c r="D33" s="127" t="s">
        <v>41</v>
      </c>
      <c r="E33" s="31" t="s">
        <v>42</v>
      </c>
      <c r="F33" s="128">
        <f>ROUND((SUM(BE143:BE1578)),  0)</f>
        <v>0</v>
      </c>
      <c r="G33" s="37"/>
      <c r="H33" s="37"/>
      <c r="I33" s="129">
        <v>0.20999999999999999</v>
      </c>
      <c r="J33" s="128">
        <f>ROUND(((SUM(BE143:BE1578))*I33),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Z33" s="119" t="s">
        <v>196</v>
      </c>
      <c r="BA33" s="119" t="s">
        <v>197</v>
      </c>
      <c r="BB33" s="119" t="s">
        <v>1</v>
      </c>
      <c r="BC33" s="119" t="s">
        <v>198</v>
      </c>
      <c r="BD33" s="119" t="s">
        <v>85</v>
      </c>
    </row>
    <row r="34" s="2" customFormat="1" ht="14.4" customHeight="1">
      <c r="A34" s="37"/>
      <c r="B34" s="38"/>
      <c r="C34" s="37"/>
      <c r="D34" s="37"/>
      <c r="E34" s="31" t="s">
        <v>43</v>
      </c>
      <c r="F34" s="128">
        <f>ROUND((SUM(BF143:BF1578)),  0)</f>
        <v>0</v>
      </c>
      <c r="G34" s="37"/>
      <c r="H34" s="37"/>
      <c r="I34" s="129">
        <v>0.14999999999999999</v>
      </c>
      <c r="J34" s="128">
        <f>ROUND(((SUM(BF143:BF1578))*I34),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Z34" s="119" t="s">
        <v>199</v>
      </c>
      <c r="BA34" s="119" t="s">
        <v>200</v>
      </c>
      <c r="BB34" s="119" t="s">
        <v>1</v>
      </c>
      <c r="BC34" s="119" t="s">
        <v>201</v>
      </c>
      <c r="BD34" s="119" t="s">
        <v>85</v>
      </c>
    </row>
    <row r="35" hidden="1" s="2" customFormat="1" ht="14.4" customHeight="1">
      <c r="A35" s="37"/>
      <c r="B35" s="38"/>
      <c r="C35" s="37"/>
      <c r="D35" s="37"/>
      <c r="E35" s="31" t="s">
        <v>44</v>
      </c>
      <c r="F35" s="128">
        <f>ROUND((SUM(BG143:BG1578)),  0)</f>
        <v>0</v>
      </c>
      <c r="G35" s="37"/>
      <c r="H35" s="37"/>
      <c r="I35" s="129">
        <v>0.20999999999999999</v>
      </c>
      <c r="J35" s="128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Z35" s="119" t="s">
        <v>202</v>
      </c>
      <c r="BA35" s="119" t="s">
        <v>203</v>
      </c>
      <c r="BB35" s="119" t="s">
        <v>1</v>
      </c>
      <c r="BC35" s="119" t="s">
        <v>204</v>
      </c>
      <c r="BD35" s="119" t="s">
        <v>85</v>
      </c>
    </row>
    <row r="36" hidden="1" s="2" customFormat="1" ht="14.4" customHeight="1">
      <c r="A36" s="37"/>
      <c r="B36" s="38"/>
      <c r="C36" s="37"/>
      <c r="D36" s="37"/>
      <c r="E36" s="31" t="s">
        <v>45</v>
      </c>
      <c r="F36" s="128">
        <f>ROUND((SUM(BH143:BH1578)),  0)</f>
        <v>0</v>
      </c>
      <c r="G36" s="37"/>
      <c r="H36" s="37"/>
      <c r="I36" s="129">
        <v>0.14999999999999999</v>
      </c>
      <c r="J36" s="128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Z36" s="119" t="s">
        <v>205</v>
      </c>
      <c r="BA36" s="119" t="s">
        <v>206</v>
      </c>
      <c r="BB36" s="119" t="s">
        <v>1</v>
      </c>
      <c r="BC36" s="119" t="s">
        <v>207</v>
      </c>
      <c r="BD36" s="119" t="s">
        <v>85</v>
      </c>
    </row>
    <row r="37" hidden="1" s="2" customFormat="1" ht="14.4" customHeight="1">
      <c r="A37" s="37"/>
      <c r="B37" s="38"/>
      <c r="C37" s="37"/>
      <c r="D37" s="37"/>
      <c r="E37" s="31" t="s">
        <v>46</v>
      </c>
      <c r="F37" s="128">
        <f>ROUND((SUM(BI143:BI1578)),  0)</f>
        <v>0</v>
      </c>
      <c r="G37" s="37"/>
      <c r="H37" s="37"/>
      <c r="I37" s="129">
        <v>0</v>
      </c>
      <c r="J37" s="128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Z37" s="119" t="s">
        <v>208</v>
      </c>
      <c r="BA37" s="119" t="s">
        <v>209</v>
      </c>
      <c r="BB37" s="119" t="s">
        <v>1</v>
      </c>
      <c r="BC37" s="119" t="s">
        <v>210</v>
      </c>
      <c r="BD37" s="119" t="s">
        <v>85</v>
      </c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Z38" s="119" t="s">
        <v>211</v>
      </c>
      <c r="BA38" s="119" t="s">
        <v>212</v>
      </c>
      <c r="BB38" s="119" t="s">
        <v>1</v>
      </c>
      <c r="BC38" s="119" t="s">
        <v>213</v>
      </c>
      <c r="BD38" s="119" t="s">
        <v>85</v>
      </c>
    </row>
    <row r="39" s="2" customFormat="1" ht="25.44" customHeight="1">
      <c r="A39" s="37"/>
      <c r="B39" s="38"/>
      <c r="C39" s="130"/>
      <c r="D39" s="131" t="s">
        <v>47</v>
      </c>
      <c r="E39" s="80"/>
      <c r="F39" s="80"/>
      <c r="G39" s="132" t="s">
        <v>48</v>
      </c>
      <c r="H39" s="133" t="s">
        <v>49</v>
      </c>
      <c r="I39" s="80"/>
      <c r="J39" s="134">
        <f>SUM(J30:J37)</f>
        <v>0</v>
      </c>
      <c r="K39" s="135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Z39" s="119" t="s">
        <v>214</v>
      </c>
      <c r="BA39" s="119" t="s">
        <v>215</v>
      </c>
      <c r="BB39" s="119" t="s">
        <v>1</v>
      </c>
      <c r="BC39" s="119" t="s">
        <v>216</v>
      </c>
      <c r="BD39" s="119" t="s">
        <v>85</v>
      </c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Z40" s="119" t="s">
        <v>217</v>
      </c>
      <c r="BA40" s="119" t="s">
        <v>218</v>
      </c>
      <c r="BB40" s="119" t="s">
        <v>1</v>
      </c>
      <c r="BC40" s="119" t="s">
        <v>219</v>
      </c>
      <c r="BD40" s="119" t="s">
        <v>85</v>
      </c>
    </row>
    <row r="41" s="1" customFormat="1" ht="14.4" customHeight="1">
      <c r="B41" s="21"/>
      <c r="L41" s="21"/>
      <c r="AZ41" s="119" t="s">
        <v>220</v>
      </c>
      <c r="BA41" s="119" t="s">
        <v>221</v>
      </c>
      <c r="BB41" s="119" t="s">
        <v>1</v>
      </c>
      <c r="BC41" s="119" t="s">
        <v>222</v>
      </c>
      <c r="BD41" s="119" t="s">
        <v>85</v>
      </c>
    </row>
    <row r="42" s="1" customFormat="1" ht="14.4" customHeight="1">
      <c r="B42" s="21"/>
      <c r="L42" s="21"/>
      <c r="AZ42" s="119" t="s">
        <v>223</v>
      </c>
      <c r="BA42" s="119" t="s">
        <v>224</v>
      </c>
      <c r="BB42" s="119" t="s">
        <v>1</v>
      </c>
      <c r="BC42" s="119" t="s">
        <v>225</v>
      </c>
      <c r="BD42" s="119" t="s">
        <v>85</v>
      </c>
    </row>
    <row r="43" s="1" customFormat="1" ht="14.4" customHeight="1">
      <c r="B43" s="21"/>
      <c r="L43" s="21"/>
      <c r="AZ43" s="119" t="s">
        <v>226</v>
      </c>
      <c r="BA43" s="119" t="s">
        <v>227</v>
      </c>
      <c r="BB43" s="119" t="s">
        <v>1</v>
      </c>
      <c r="BC43" s="119" t="s">
        <v>228</v>
      </c>
      <c r="BD43" s="119" t="s">
        <v>85</v>
      </c>
    </row>
    <row r="44" s="1" customFormat="1" ht="14.4" customHeight="1">
      <c r="B44" s="21"/>
      <c r="L44" s="21"/>
      <c r="AZ44" s="119" t="s">
        <v>229</v>
      </c>
      <c r="BA44" s="119" t="s">
        <v>230</v>
      </c>
      <c r="BB44" s="119" t="s">
        <v>1</v>
      </c>
      <c r="BC44" s="119" t="s">
        <v>231</v>
      </c>
      <c r="BD44" s="119" t="s">
        <v>85</v>
      </c>
    </row>
    <row r="45" s="1" customFormat="1" ht="14.4" customHeight="1">
      <c r="B45" s="21"/>
      <c r="L45" s="21"/>
      <c r="AZ45" s="119" t="s">
        <v>232</v>
      </c>
      <c r="BA45" s="119" t="s">
        <v>233</v>
      </c>
      <c r="BB45" s="119" t="s">
        <v>1</v>
      </c>
      <c r="BC45" s="119" t="s">
        <v>234</v>
      </c>
      <c r="BD45" s="119" t="s">
        <v>85</v>
      </c>
    </row>
    <row r="46" s="1" customFormat="1" ht="14.4" customHeight="1">
      <c r="B46" s="21"/>
      <c r="L46" s="21"/>
      <c r="AZ46" s="119" t="s">
        <v>235</v>
      </c>
      <c r="BA46" s="119" t="s">
        <v>236</v>
      </c>
      <c r="BB46" s="119" t="s">
        <v>1</v>
      </c>
      <c r="BC46" s="119" t="s">
        <v>237</v>
      </c>
      <c r="BD46" s="119" t="s">
        <v>85</v>
      </c>
    </row>
    <row r="47" s="1" customFormat="1" ht="14.4" customHeight="1">
      <c r="B47" s="21"/>
      <c r="L47" s="21"/>
      <c r="AZ47" s="119" t="s">
        <v>238</v>
      </c>
      <c r="BA47" s="119" t="s">
        <v>239</v>
      </c>
      <c r="BB47" s="119" t="s">
        <v>1</v>
      </c>
      <c r="BC47" s="119" t="s">
        <v>240</v>
      </c>
      <c r="BD47" s="119" t="s">
        <v>85</v>
      </c>
    </row>
    <row r="48" s="1" customFormat="1" ht="14.4" customHeight="1">
      <c r="B48" s="21"/>
      <c r="L48" s="21"/>
      <c r="AZ48" s="119" t="s">
        <v>241</v>
      </c>
      <c r="BA48" s="119" t="s">
        <v>242</v>
      </c>
      <c r="BB48" s="119" t="s">
        <v>1</v>
      </c>
      <c r="BC48" s="119" t="s">
        <v>243</v>
      </c>
      <c r="BD48" s="119" t="s">
        <v>85</v>
      </c>
    </row>
    <row r="49" s="1" customFormat="1" ht="14.4" customHeight="1">
      <c r="B49" s="21"/>
      <c r="L49" s="21"/>
      <c r="AZ49" s="119" t="s">
        <v>244</v>
      </c>
      <c r="BA49" s="119" t="s">
        <v>245</v>
      </c>
      <c r="BB49" s="119" t="s">
        <v>1</v>
      </c>
      <c r="BC49" s="119" t="s">
        <v>246</v>
      </c>
      <c r="BD49" s="119" t="s">
        <v>85</v>
      </c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  <c r="AZ50" s="119" t="s">
        <v>247</v>
      </c>
      <c r="BA50" s="119" t="s">
        <v>248</v>
      </c>
      <c r="BB50" s="119" t="s">
        <v>1</v>
      </c>
      <c r="BC50" s="119" t="s">
        <v>249</v>
      </c>
      <c r="BD50" s="119" t="s">
        <v>85</v>
      </c>
    </row>
    <row r="51">
      <c r="B51" s="21"/>
      <c r="L51" s="21"/>
      <c r="AZ51" s="119" t="s">
        <v>250</v>
      </c>
      <c r="BA51" s="119" t="s">
        <v>251</v>
      </c>
      <c r="BB51" s="119" t="s">
        <v>1</v>
      </c>
      <c r="BC51" s="119" t="s">
        <v>252</v>
      </c>
      <c r="BD51" s="119" t="s">
        <v>85</v>
      </c>
    </row>
    <row r="52">
      <c r="B52" s="21"/>
      <c r="L52" s="21"/>
      <c r="AZ52" s="119" t="s">
        <v>253</v>
      </c>
      <c r="BA52" s="119" t="s">
        <v>254</v>
      </c>
      <c r="BB52" s="119" t="s">
        <v>1</v>
      </c>
      <c r="BC52" s="119" t="s">
        <v>255</v>
      </c>
      <c r="BD52" s="119" t="s">
        <v>85</v>
      </c>
    </row>
    <row r="53">
      <c r="B53" s="21"/>
      <c r="L53" s="21"/>
      <c r="AZ53" s="119" t="s">
        <v>256</v>
      </c>
      <c r="BA53" s="119" t="s">
        <v>257</v>
      </c>
      <c r="BB53" s="119" t="s">
        <v>1</v>
      </c>
      <c r="BC53" s="119" t="s">
        <v>258</v>
      </c>
      <c r="BD53" s="119" t="s">
        <v>85</v>
      </c>
    </row>
    <row r="54">
      <c r="B54" s="21"/>
      <c r="L54" s="21"/>
      <c r="AZ54" s="119" t="s">
        <v>259</v>
      </c>
      <c r="BA54" s="119" t="s">
        <v>260</v>
      </c>
      <c r="BB54" s="119" t="s">
        <v>1</v>
      </c>
      <c r="BC54" s="119" t="s">
        <v>261</v>
      </c>
      <c r="BD54" s="119" t="s">
        <v>85</v>
      </c>
    </row>
    <row r="55">
      <c r="B55" s="21"/>
      <c r="L55" s="21"/>
      <c r="AZ55" s="119" t="s">
        <v>262</v>
      </c>
      <c r="BA55" s="119" t="s">
        <v>263</v>
      </c>
      <c r="BB55" s="119" t="s">
        <v>1</v>
      </c>
      <c r="BC55" s="119" t="s">
        <v>264</v>
      </c>
      <c r="BD55" s="119" t="s">
        <v>85</v>
      </c>
    </row>
    <row r="56">
      <c r="B56" s="21"/>
      <c r="L56" s="21"/>
      <c r="AZ56" s="119" t="s">
        <v>265</v>
      </c>
      <c r="BA56" s="119" t="s">
        <v>266</v>
      </c>
      <c r="BB56" s="119" t="s">
        <v>1</v>
      </c>
      <c r="BC56" s="119" t="s">
        <v>267</v>
      </c>
      <c r="BD56" s="119" t="s">
        <v>85</v>
      </c>
    </row>
    <row r="57">
      <c r="B57" s="21"/>
      <c r="L57" s="21"/>
      <c r="AZ57" s="119" t="s">
        <v>268</v>
      </c>
      <c r="BA57" s="119" t="s">
        <v>269</v>
      </c>
      <c r="BB57" s="119" t="s">
        <v>1</v>
      </c>
      <c r="BC57" s="119" t="s">
        <v>270</v>
      </c>
      <c r="BD57" s="119" t="s">
        <v>85</v>
      </c>
    </row>
    <row r="58">
      <c r="B58" s="21"/>
      <c r="L58" s="21"/>
      <c r="AZ58" s="119" t="s">
        <v>271</v>
      </c>
      <c r="BA58" s="119" t="s">
        <v>272</v>
      </c>
      <c r="BB58" s="119" t="s">
        <v>1</v>
      </c>
      <c r="BC58" s="119" t="s">
        <v>273</v>
      </c>
      <c r="BD58" s="119" t="s">
        <v>85</v>
      </c>
    </row>
    <row r="59">
      <c r="B59" s="21"/>
      <c r="L59" s="21"/>
      <c r="AZ59" s="119" t="s">
        <v>274</v>
      </c>
      <c r="BA59" s="119" t="s">
        <v>274</v>
      </c>
      <c r="BB59" s="119" t="s">
        <v>1</v>
      </c>
      <c r="BC59" s="119" t="s">
        <v>275</v>
      </c>
      <c r="BD59" s="119" t="s">
        <v>85</v>
      </c>
    </row>
    <row r="60">
      <c r="B60" s="21"/>
      <c r="L60" s="21"/>
      <c r="AZ60" s="119" t="s">
        <v>276</v>
      </c>
      <c r="BA60" s="119" t="s">
        <v>276</v>
      </c>
      <c r="BB60" s="119" t="s">
        <v>1</v>
      </c>
      <c r="BC60" s="119" t="s">
        <v>277</v>
      </c>
      <c r="BD60" s="119" t="s">
        <v>85</v>
      </c>
    </row>
    <row r="61" s="2" customFormat="1">
      <c r="A61" s="37"/>
      <c r="B61" s="38"/>
      <c r="C61" s="37"/>
      <c r="D61" s="57" t="s">
        <v>52</v>
      </c>
      <c r="E61" s="40"/>
      <c r="F61" s="136" t="s">
        <v>53</v>
      </c>
      <c r="G61" s="57" t="s">
        <v>52</v>
      </c>
      <c r="H61" s="40"/>
      <c r="I61" s="40"/>
      <c r="J61" s="137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Z61" s="119" t="s">
        <v>278</v>
      </c>
      <c r="BA61" s="119" t="s">
        <v>278</v>
      </c>
      <c r="BB61" s="119" t="s">
        <v>1</v>
      </c>
      <c r="BC61" s="119" t="s">
        <v>279</v>
      </c>
      <c r="BD61" s="119" t="s">
        <v>85</v>
      </c>
    </row>
    <row r="62">
      <c r="B62" s="21"/>
      <c r="L62" s="21"/>
      <c r="AZ62" s="119" t="s">
        <v>280</v>
      </c>
      <c r="BA62" s="119" t="s">
        <v>280</v>
      </c>
      <c r="BB62" s="119" t="s">
        <v>1</v>
      </c>
      <c r="BC62" s="119" t="s">
        <v>281</v>
      </c>
      <c r="BD62" s="119" t="s">
        <v>85</v>
      </c>
    </row>
    <row r="63">
      <c r="B63" s="21"/>
      <c r="L63" s="21"/>
      <c r="AZ63" s="119" t="s">
        <v>282</v>
      </c>
      <c r="BA63" s="119" t="s">
        <v>282</v>
      </c>
      <c r="BB63" s="119" t="s">
        <v>1</v>
      </c>
      <c r="BC63" s="119" t="s">
        <v>283</v>
      </c>
      <c r="BD63" s="119" t="s">
        <v>85</v>
      </c>
    </row>
    <row r="64">
      <c r="B64" s="21"/>
      <c r="L64" s="21"/>
      <c r="AZ64" s="119" t="s">
        <v>284</v>
      </c>
      <c r="BA64" s="119" t="s">
        <v>284</v>
      </c>
      <c r="BB64" s="119" t="s">
        <v>1</v>
      </c>
      <c r="BC64" s="119" t="s">
        <v>285</v>
      </c>
      <c r="BD64" s="119" t="s">
        <v>85</v>
      </c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Z65" s="119" t="s">
        <v>286</v>
      </c>
      <c r="BA65" s="119" t="s">
        <v>286</v>
      </c>
      <c r="BB65" s="119" t="s">
        <v>1</v>
      </c>
      <c r="BC65" s="119" t="s">
        <v>287</v>
      </c>
      <c r="BD65" s="119" t="s">
        <v>85</v>
      </c>
    </row>
    <row r="66">
      <c r="B66" s="21"/>
      <c r="L66" s="21"/>
      <c r="AZ66" s="119" t="s">
        <v>288</v>
      </c>
      <c r="BA66" s="119" t="s">
        <v>288</v>
      </c>
      <c r="BB66" s="119" t="s">
        <v>1</v>
      </c>
      <c r="BC66" s="119" t="s">
        <v>289</v>
      </c>
      <c r="BD66" s="119" t="s">
        <v>85</v>
      </c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6" t="s">
        <v>53</v>
      </c>
      <c r="G76" s="57" t="s">
        <v>52</v>
      </c>
      <c r="H76" s="40"/>
      <c r="I76" s="40"/>
      <c r="J76" s="137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290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Stavební úpravy požární zbrojnice Verdek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1 - AR a ST 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Verdek 35, Dvůr Králové n. L.</v>
      </c>
      <c r="G89" s="37"/>
      <c r="H89" s="37"/>
      <c r="I89" s="31" t="s">
        <v>23</v>
      </c>
      <c r="J89" s="68" t="str">
        <f>IF(J12="","",J12)</f>
        <v>28. 2. 2024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7"/>
      <c r="E91" s="37"/>
      <c r="F91" s="26" t="str">
        <f>E15</f>
        <v>Město Dvůr Králové n.L., nám. TGM 68, D.K.n.L.</v>
      </c>
      <c r="G91" s="37"/>
      <c r="H91" s="37"/>
      <c r="I91" s="31" t="s">
        <v>31</v>
      </c>
      <c r="J91" s="35" t="str">
        <f>E21</f>
        <v>Projektis spol. s r.o., Legionářská 562, D.K.n.L.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8" t="s">
        <v>291</v>
      </c>
      <c r="D94" s="130"/>
      <c r="E94" s="130"/>
      <c r="F94" s="130"/>
      <c r="G94" s="130"/>
      <c r="H94" s="130"/>
      <c r="I94" s="130"/>
      <c r="J94" s="139" t="s">
        <v>292</v>
      </c>
      <c r="K94" s="130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0" t="s">
        <v>293</v>
      </c>
      <c r="D96" s="37"/>
      <c r="E96" s="37"/>
      <c r="F96" s="37"/>
      <c r="G96" s="37"/>
      <c r="H96" s="37"/>
      <c r="I96" s="37"/>
      <c r="J96" s="95">
        <f>J143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294</v>
      </c>
    </row>
    <row r="97" s="9" customFormat="1" ht="24.96" customHeight="1">
      <c r="A97" s="9"/>
      <c r="B97" s="141"/>
      <c r="C97" s="9"/>
      <c r="D97" s="142" t="s">
        <v>295</v>
      </c>
      <c r="E97" s="143"/>
      <c r="F97" s="143"/>
      <c r="G97" s="143"/>
      <c r="H97" s="143"/>
      <c r="I97" s="143"/>
      <c r="J97" s="144">
        <f>J144</f>
        <v>0</v>
      </c>
      <c r="K97" s="9"/>
      <c r="L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5"/>
      <c r="C98" s="10"/>
      <c r="D98" s="146" t="s">
        <v>296</v>
      </c>
      <c r="E98" s="147"/>
      <c r="F98" s="147"/>
      <c r="G98" s="147"/>
      <c r="H98" s="147"/>
      <c r="I98" s="147"/>
      <c r="J98" s="148">
        <f>J145</f>
        <v>0</v>
      </c>
      <c r="K98" s="10"/>
      <c r="L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5"/>
      <c r="C99" s="10"/>
      <c r="D99" s="146" t="s">
        <v>297</v>
      </c>
      <c r="E99" s="147"/>
      <c r="F99" s="147"/>
      <c r="G99" s="147"/>
      <c r="H99" s="147"/>
      <c r="I99" s="147"/>
      <c r="J99" s="148">
        <f>J198</f>
        <v>0</v>
      </c>
      <c r="K99" s="10"/>
      <c r="L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5"/>
      <c r="C100" s="10"/>
      <c r="D100" s="146" t="s">
        <v>298</v>
      </c>
      <c r="E100" s="147"/>
      <c r="F100" s="147"/>
      <c r="G100" s="147"/>
      <c r="H100" s="147"/>
      <c r="I100" s="147"/>
      <c r="J100" s="148">
        <f>J219</f>
        <v>0</v>
      </c>
      <c r="K100" s="10"/>
      <c r="L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5"/>
      <c r="C101" s="10"/>
      <c r="D101" s="146" t="s">
        <v>299</v>
      </c>
      <c r="E101" s="147"/>
      <c r="F101" s="147"/>
      <c r="G101" s="147"/>
      <c r="H101" s="147"/>
      <c r="I101" s="147"/>
      <c r="J101" s="148">
        <f>J291</f>
        <v>0</v>
      </c>
      <c r="K101" s="10"/>
      <c r="L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5"/>
      <c r="C102" s="10"/>
      <c r="D102" s="146" t="s">
        <v>300</v>
      </c>
      <c r="E102" s="147"/>
      <c r="F102" s="147"/>
      <c r="G102" s="147"/>
      <c r="H102" s="147"/>
      <c r="I102" s="147"/>
      <c r="J102" s="148">
        <f>J327</f>
        <v>0</v>
      </c>
      <c r="K102" s="10"/>
      <c r="L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5"/>
      <c r="C103" s="10"/>
      <c r="D103" s="146" t="s">
        <v>301</v>
      </c>
      <c r="E103" s="147"/>
      <c r="F103" s="147"/>
      <c r="G103" s="147"/>
      <c r="H103" s="147"/>
      <c r="I103" s="147"/>
      <c r="J103" s="148">
        <f>J343</f>
        <v>0</v>
      </c>
      <c r="K103" s="10"/>
      <c r="L103" s="14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5"/>
      <c r="C104" s="10"/>
      <c r="D104" s="146" t="s">
        <v>302</v>
      </c>
      <c r="E104" s="147"/>
      <c r="F104" s="147"/>
      <c r="G104" s="147"/>
      <c r="H104" s="147"/>
      <c r="I104" s="147"/>
      <c r="J104" s="148">
        <f>J662</f>
        <v>0</v>
      </c>
      <c r="K104" s="10"/>
      <c r="L104" s="14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5"/>
      <c r="C105" s="10"/>
      <c r="D105" s="146" t="s">
        <v>303</v>
      </c>
      <c r="E105" s="147"/>
      <c r="F105" s="147"/>
      <c r="G105" s="147"/>
      <c r="H105" s="147"/>
      <c r="I105" s="147"/>
      <c r="J105" s="148">
        <f>J822</f>
        <v>0</v>
      </c>
      <c r="K105" s="10"/>
      <c r="L105" s="14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5"/>
      <c r="C106" s="10"/>
      <c r="D106" s="146" t="s">
        <v>304</v>
      </c>
      <c r="E106" s="147"/>
      <c r="F106" s="147"/>
      <c r="G106" s="147"/>
      <c r="H106" s="147"/>
      <c r="I106" s="147"/>
      <c r="J106" s="148">
        <f>J830</f>
        <v>0</v>
      </c>
      <c r="K106" s="10"/>
      <c r="L106" s="14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1"/>
      <c r="C107" s="9"/>
      <c r="D107" s="142" t="s">
        <v>305</v>
      </c>
      <c r="E107" s="143"/>
      <c r="F107" s="143"/>
      <c r="G107" s="143"/>
      <c r="H107" s="143"/>
      <c r="I107" s="143"/>
      <c r="J107" s="144">
        <f>J832</f>
        <v>0</v>
      </c>
      <c r="K107" s="9"/>
      <c r="L107" s="14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5"/>
      <c r="C108" s="10"/>
      <c r="D108" s="146" t="s">
        <v>306</v>
      </c>
      <c r="E108" s="147"/>
      <c r="F108" s="147"/>
      <c r="G108" s="147"/>
      <c r="H108" s="147"/>
      <c r="I108" s="147"/>
      <c r="J108" s="148">
        <f>J833</f>
        <v>0</v>
      </c>
      <c r="K108" s="10"/>
      <c r="L108" s="14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5"/>
      <c r="C109" s="10"/>
      <c r="D109" s="146" t="s">
        <v>307</v>
      </c>
      <c r="E109" s="147"/>
      <c r="F109" s="147"/>
      <c r="G109" s="147"/>
      <c r="H109" s="147"/>
      <c r="I109" s="147"/>
      <c r="J109" s="148">
        <f>J857</f>
        <v>0</v>
      </c>
      <c r="K109" s="10"/>
      <c r="L109" s="14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5"/>
      <c r="C110" s="10"/>
      <c r="D110" s="146" t="s">
        <v>308</v>
      </c>
      <c r="E110" s="147"/>
      <c r="F110" s="147"/>
      <c r="G110" s="147"/>
      <c r="H110" s="147"/>
      <c r="I110" s="147"/>
      <c r="J110" s="148">
        <f>J875</f>
        <v>0</v>
      </c>
      <c r="K110" s="10"/>
      <c r="L110" s="14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5"/>
      <c r="C111" s="10"/>
      <c r="D111" s="146" t="s">
        <v>309</v>
      </c>
      <c r="E111" s="147"/>
      <c r="F111" s="147"/>
      <c r="G111" s="147"/>
      <c r="H111" s="147"/>
      <c r="I111" s="147"/>
      <c r="J111" s="148">
        <f>J992</f>
        <v>0</v>
      </c>
      <c r="K111" s="10"/>
      <c r="L111" s="14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5"/>
      <c r="C112" s="10"/>
      <c r="D112" s="146" t="s">
        <v>310</v>
      </c>
      <c r="E112" s="147"/>
      <c r="F112" s="147"/>
      <c r="G112" s="147"/>
      <c r="H112" s="147"/>
      <c r="I112" s="147"/>
      <c r="J112" s="148">
        <f>J1068</f>
        <v>0</v>
      </c>
      <c r="K112" s="10"/>
      <c r="L112" s="14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5"/>
      <c r="C113" s="10"/>
      <c r="D113" s="146" t="s">
        <v>311</v>
      </c>
      <c r="E113" s="147"/>
      <c r="F113" s="147"/>
      <c r="G113" s="147"/>
      <c r="H113" s="147"/>
      <c r="I113" s="147"/>
      <c r="J113" s="148">
        <f>J1164</f>
        <v>0</v>
      </c>
      <c r="K113" s="10"/>
      <c r="L113" s="145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5"/>
      <c r="C114" s="10"/>
      <c r="D114" s="146" t="s">
        <v>312</v>
      </c>
      <c r="E114" s="147"/>
      <c r="F114" s="147"/>
      <c r="G114" s="147"/>
      <c r="H114" s="147"/>
      <c r="I114" s="147"/>
      <c r="J114" s="148">
        <f>J1195</f>
        <v>0</v>
      </c>
      <c r="K114" s="10"/>
      <c r="L114" s="145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5"/>
      <c r="C115" s="10"/>
      <c r="D115" s="146" t="s">
        <v>313</v>
      </c>
      <c r="E115" s="147"/>
      <c r="F115" s="147"/>
      <c r="G115" s="147"/>
      <c r="H115" s="147"/>
      <c r="I115" s="147"/>
      <c r="J115" s="148">
        <f>J1376</f>
        <v>0</v>
      </c>
      <c r="K115" s="10"/>
      <c r="L115" s="145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5"/>
      <c r="C116" s="10"/>
      <c r="D116" s="146" t="s">
        <v>314</v>
      </c>
      <c r="E116" s="147"/>
      <c r="F116" s="147"/>
      <c r="G116" s="147"/>
      <c r="H116" s="147"/>
      <c r="I116" s="147"/>
      <c r="J116" s="148">
        <f>J1452</f>
        <v>0</v>
      </c>
      <c r="K116" s="10"/>
      <c r="L116" s="145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5"/>
      <c r="C117" s="10"/>
      <c r="D117" s="146" t="s">
        <v>315</v>
      </c>
      <c r="E117" s="147"/>
      <c r="F117" s="147"/>
      <c r="G117" s="147"/>
      <c r="H117" s="147"/>
      <c r="I117" s="147"/>
      <c r="J117" s="148">
        <f>J1488</f>
        <v>0</v>
      </c>
      <c r="K117" s="10"/>
      <c r="L117" s="145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5"/>
      <c r="C118" s="10"/>
      <c r="D118" s="146" t="s">
        <v>316</v>
      </c>
      <c r="E118" s="147"/>
      <c r="F118" s="147"/>
      <c r="G118" s="147"/>
      <c r="H118" s="147"/>
      <c r="I118" s="147"/>
      <c r="J118" s="148">
        <f>J1491</f>
        <v>0</v>
      </c>
      <c r="K118" s="10"/>
      <c r="L118" s="145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5"/>
      <c r="C119" s="10"/>
      <c r="D119" s="146" t="s">
        <v>317</v>
      </c>
      <c r="E119" s="147"/>
      <c r="F119" s="147"/>
      <c r="G119" s="147"/>
      <c r="H119" s="147"/>
      <c r="I119" s="147"/>
      <c r="J119" s="148">
        <f>J1514</f>
        <v>0</v>
      </c>
      <c r="K119" s="10"/>
      <c r="L119" s="145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5"/>
      <c r="C120" s="10"/>
      <c r="D120" s="146" t="s">
        <v>318</v>
      </c>
      <c r="E120" s="147"/>
      <c r="F120" s="147"/>
      <c r="G120" s="147"/>
      <c r="H120" s="147"/>
      <c r="I120" s="147"/>
      <c r="J120" s="148">
        <f>J1526</f>
        <v>0</v>
      </c>
      <c r="K120" s="10"/>
      <c r="L120" s="145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5"/>
      <c r="C121" s="10"/>
      <c r="D121" s="146" t="s">
        <v>319</v>
      </c>
      <c r="E121" s="147"/>
      <c r="F121" s="147"/>
      <c r="G121" s="147"/>
      <c r="H121" s="147"/>
      <c r="I121" s="147"/>
      <c r="J121" s="148">
        <f>J1555</f>
        <v>0</v>
      </c>
      <c r="K121" s="10"/>
      <c r="L121" s="145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45"/>
      <c r="C122" s="10"/>
      <c r="D122" s="146" t="s">
        <v>320</v>
      </c>
      <c r="E122" s="147"/>
      <c r="F122" s="147"/>
      <c r="G122" s="147"/>
      <c r="H122" s="147"/>
      <c r="I122" s="147"/>
      <c r="J122" s="148">
        <f>J1560</f>
        <v>0</v>
      </c>
      <c r="K122" s="10"/>
      <c r="L122" s="145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41"/>
      <c r="C123" s="9"/>
      <c r="D123" s="142" t="s">
        <v>321</v>
      </c>
      <c r="E123" s="143"/>
      <c r="F123" s="143"/>
      <c r="G123" s="143"/>
      <c r="H123" s="143"/>
      <c r="I123" s="143"/>
      <c r="J123" s="144">
        <f>J1576</f>
        <v>0</v>
      </c>
      <c r="K123" s="9"/>
      <c r="L123" s="141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2" customFormat="1" ht="21.84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9" s="2" customFormat="1" ht="6.96" customHeight="1">
      <c r="A129" s="37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4.96" customHeight="1">
      <c r="A130" s="37"/>
      <c r="B130" s="38"/>
      <c r="C130" s="22" t="s">
        <v>322</v>
      </c>
      <c r="D130" s="37"/>
      <c r="E130" s="37"/>
      <c r="F130" s="37"/>
      <c r="G130" s="37"/>
      <c r="H130" s="37"/>
      <c r="I130" s="37"/>
      <c r="J130" s="37"/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31" t="s">
        <v>17</v>
      </c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6.5" customHeight="1">
      <c r="A133" s="37"/>
      <c r="B133" s="38"/>
      <c r="C133" s="37"/>
      <c r="D133" s="37"/>
      <c r="E133" s="121" t="str">
        <f>E7</f>
        <v>Stavební úpravy požární zbrojnice Verdek</v>
      </c>
      <c r="F133" s="31"/>
      <c r="G133" s="31"/>
      <c r="H133" s="31"/>
      <c r="I133" s="37"/>
      <c r="J133" s="37"/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2" customHeight="1">
      <c r="A134" s="37"/>
      <c r="B134" s="38"/>
      <c r="C134" s="31" t="s">
        <v>119</v>
      </c>
      <c r="D134" s="37"/>
      <c r="E134" s="37"/>
      <c r="F134" s="37"/>
      <c r="G134" s="37"/>
      <c r="H134" s="37"/>
      <c r="I134" s="37"/>
      <c r="J134" s="37"/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6.5" customHeight="1">
      <c r="A135" s="37"/>
      <c r="B135" s="38"/>
      <c r="C135" s="37"/>
      <c r="D135" s="37"/>
      <c r="E135" s="66" t="str">
        <f>E9</f>
        <v>1 - AR a ST část</v>
      </c>
      <c r="F135" s="37"/>
      <c r="G135" s="37"/>
      <c r="H135" s="37"/>
      <c r="I135" s="37"/>
      <c r="J135" s="37"/>
      <c r="K135" s="37"/>
      <c r="L135" s="5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6.96" customHeight="1">
      <c r="A136" s="37"/>
      <c r="B136" s="38"/>
      <c r="C136" s="37"/>
      <c r="D136" s="37"/>
      <c r="E136" s="37"/>
      <c r="F136" s="37"/>
      <c r="G136" s="37"/>
      <c r="H136" s="37"/>
      <c r="I136" s="37"/>
      <c r="J136" s="37"/>
      <c r="K136" s="37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2" customHeight="1">
      <c r="A137" s="37"/>
      <c r="B137" s="38"/>
      <c r="C137" s="31" t="s">
        <v>21</v>
      </c>
      <c r="D137" s="37"/>
      <c r="E137" s="37"/>
      <c r="F137" s="26" t="str">
        <f>F12</f>
        <v>Verdek 35, Dvůr Králové n. L.</v>
      </c>
      <c r="G137" s="37"/>
      <c r="H137" s="37"/>
      <c r="I137" s="31" t="s">
        <v>23</v>
      </c>
      <c r="J137" s="68" t="str">
        <f>IF(J12="","",J12)</f>
        <v>28. 2. 2024</v>
      </c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6.96" customHeight="1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5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40.05" customHeight="1">
      <c r="A139" s="37"/>
      <c r="B139" s="38"/>
      <c r="C139" s="31" t="s">
        <v>25</v>
      </c>
      <c r="D139" s="37"/>
      <c r="E139" s="37"/>
      <c r="F139" s="26" t="str">
        <f>E15</f>
        <v>Město Dvůr Králové n.L., nám. TGM 68, D.K.n.L.</v>
      </c>
      <c r="G139" s="37"/>
      <c r="H139" s="37"/>
      <c r="I139" s="31" t="s">
        <v>31</v>
      </c>
      <c r="J139" s="35" t="str">
        <f>E21</f>
        <v>Projektis spol. s r.o., Legionářská 562, D.K.n.L.</v>
      </c>
      <c r="K139" s="37"/>
      <c r="L139" s="5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5.15" customHeight="1">
      <c r="A140" s="37"/>
      <c r="B140" s="38"/>
      <c r="C140" s="31" t="s">
        <v>29</v>
      </c>
      <c r="D140" s="37"/>
      <c r="E140" s="37"/>
      <c r="F140" s="26" t="str">
        <f>IF(E18="","",E18)</f>
        <v>Vyplň údaj</v>
      </c>
      <c r="G140" s="37"/>
      <c r="H140" s="37"/>
      <c r="I140" s="31" t="s">
        <v>34</v>
      </c>
      <c r="J140" s="35" t="str">
        <f>E24</f>
        <v>ing. V. Švehla</v>
      </c>
      <c r="K140" s="37"/>
      <c r="L140" s="5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2" customFormat="1" ht="10.32" customHeight="1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54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11" customFormat="1" ht="29.28" customHeight="1">
      <c r="A142" s="149"/>
      <c r="B142" s="150"/>
      <c r="C142" s="151" t="s">
        <v>323</v>
      </c>
      <c r="D142" s="152" t="s">
        <v>62</v>
      </c>
      <c r="E142" s="152" t="s">
        <v>58</v>
      </c>
      <c r="F142" s="152" t="s">
        <v>59</v>
      </c>
      <c r="G142" s="152" t="s">
        <v>324</v>
      </c>
      <c r="H142" s="152" t="s">
        <v>325</v>
      </c>
      <c r="I142" s="152" t="s">
        <v>326</v>
      </c>
      <c r="J142" s="152" t="s">
        <v>292</v>
      </c>
      <c r="K142" s="153" t="s">
        <v>327</v>
      </c>
      <c r="L142" s="154"/>
      <c r="M142" s="85" t="s">
        <v>1</v>
      </c>
      <c r="N142" s="86" t="s">
        <v>41</v>
      </c>
      <c r="O142" s="86" t="s">
        <v>328</v>
      </c>
      <c r="P142" s="86" t="s">
        <v>329</v>
      </c>
      <c r="Q142" s="86" t="s">
        <v>330</v>
      </c>
      <c r="R142" s="86" t="s">
        <v>331</v>
      </c>
      <c r="S142" s="86" t="s">
        <v>332</v>
      </c>
      <c r="T142" s="87" t="s">
        <v>333</v>
      </c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</row>
    <row r="143" s="2" customFormat="1" ht="22.8" customHeight="1">
      <c r="A143" s="37"/>
      <c r="B143" s="38"/>
      <c r="C143" s="92" t="s">
        <v>334</v>
      </c>
      <c r="D143" s="37"/>
      <c r="E143" s="37"/>
      <c r="F143" s="37"/>
      <c r="G143" s="37"/>
      <c r="H143" s="37"/>
      <c r="I143" s="37"/>
      <c r="J143" s="155">
        <f>BK143</f>
        <v>0</v>
      </c>
      <c r="K143" s="37"/>
      <c r="L143" s="38"/>
      <c r="M143" s="88"/>
      <c r="N143" s="72"/>
      <c r="O143" s="89"/>
      <c r="P143" s="156">
        <f>P144+P832+P1576</f>
        <v>0</v>
      </c>
      <c r="Q143" s="89"/>
      <c r="R143" s="156">
        <f>R144+R832+R1576</f>
        <v>158.4312019766009</v>
      </c>
      <c r="S143" s="89"/>
      <c r="T143" s="157">
        <f>T144+T832+T1576</f>
        <v>95.086195259999997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76</v>
      </c>
      <c r="AU143" s="18" t="s">
        <v>294</v>
      </c>
      <c r="BK143" s="158">
        <f>BK144+BK832+BK1576</f>
        <v>0</v>
      </c>
    </row>
    <row r="144" s="12" customFormat="1" ht="25.92" customHeight="1">
      <c r="A144" s="12"/>
      <c r="B144" s="159"/>
      <c r="C144" s="12"/>
      <c r="D144" s="160" t="s">
        <v>76</v>
      </c>
      <c r="E144" s="161" t="s">
        <v>335</v>
      </c>
      <c r="F144" s="161" t="s">
        <v>336</v>
      </c>
      <c r="G144" s="12"/>
      <c r="H144" s="12"/>
      <c r="I144" s="162"/>
      <c r="J144" s="163">
        <f>BK144</f>
        <v>0</v>
      </c>
      <c r="K144" s="12"/>
      <c r="L144" s="159"/>
      <c r="M144" s="164"/>
      <c r="N144" s="165"/>
      <c r="O144" s="165"/>
      <c r="P144" s="166">
        <f>P145+P198+P219+P291+P327+P343+P662+P822+P830</f>
        <v>0</v>
      </c>
      <c r="Q144" s="165"/>
      <c r="R144" s="166">
        <f>R145+R198+R219+R291+R327+R343+R662+R822+R830</f>
        <v>128.43741146517689</v>
      </c>
      <c r="S144" s="165"/>
      <c r="T144" s="167">
        <f>T145+T198+T219+T291+T327+T343+T662+T822+T830</f>
        <v>87.638345000000001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0" t="s">
        <v>8</v>
      </c>
      <c r="AT144" s="168" t="s">
        <v>76</v>
      </c>
      <c r="AU144" s="168" t="s">
        <v>77</v>
      </c>
      <c r="AY144" s="160" t="s">
        <v>337</v>
      </c>
      <c r="BK144" s="169">
        <f>BK145+BK198+BK219+BK291+BK327+BK343+BK662+BK822+BK830</f>
        <v>0</v>
      </c>
    </row>
    <row r="145" s="12" customFormat="1" ht="22.8" customHeight="1">
      <c r="A145" s="12"/>
      <c r="B145" s="159"/>
      <c r="C145" s="12"/>
      <c r="D145" s="160" t="s">
        <v>76</v>
      </c>
      <c r="E145" s="170" t="s">
        <v>8</v>
      </c>
      <c r="F145" s="170" t="s">
        <v>338</v>
      </c>
      <c r="G145" s="12"/>
      <c r="H145" s="12"/>
      <c r="I145" s="162"/>
      <c r="J145" s="171">
        <f>BK145</f>
        <v>0</v>
      </c>
      <c r="K145" s="12"/>
      <c r="L145" s="159"/>
      <c r="M145" s="164"/>
      <c r="N145" s="165"/>
      <c r="O145" s="165"/>
      <c r="P145" s="166">
        <f>SUM(P146:P197)</f>
        <v>0</v>
      </c>
      <c r="Q145" s="165"/>
      <c r="R145" s="166">
        <f>SUM(R146:R197)</f>
        <v>18.000624999999999</v>
      </c>
      <c r="S145" s="165"/>
      <c r="T145" s="167">
        <f>SUM(T146:T197)</f>
        <v>6.9610000000000003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0" t="s">
        <v>8</v>
      </c>
      <c r="AT145" s="168" t="s">
        <v>76</v>
      </c>
      <c r="AU145" s="168" t="s">
        <v>8</v>
      </c>
      <c r="AY145" s="160" t="s">
        <v>337</v>
      </c>
      <c r="BK145" s="169">
        <f>SUM(BK146:BK197)</f>
        <v>0</v>
      </c>
    </row>
    <row r="146" s="2" customFormat="1" ht="24.15" customHeight="1">
      <c r="A146" s="37"/>
      <c r="B146" s="172"/>
      <c r="C146" s="173" t="s">
        <v>8</v>
      </c>
      <c r="D146" s="173" t="s">
        <v>339</v>
      </c>
      <c r="E146" s="174" t="s">
        <v>340</v>
      </c>
      <c r="F146" s="175" t="s">
        <v>341</v>
      </c>
      <c r="G146" s="176" t="s">
        <v>342</v>
      </c>
      <c r="H146" s="177">
        <v>4.5700000000000003</v>
      </c>
      <c r="I146" s="178"/>
      <c r="J146" s="179">
        <f>ROUND(I146*H146,0)</f>
        <v>0</v>
      </c>
      <c r="K146" s="175" t="s">
        <v>343</v>
      </c>
      <c r="L146" s="38"/>
      <c r="M146" s="180" t="s">
        <v>1</v>
      </c>
      <c r="N146" s="181" t="s">
        <v>42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0.26000000000000001</v>
      </c>
      <c r="T146" s="183">
        <f>S146*H146</f>
        <v>1.1882000000000001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91</v>
      </c>
      <c r="AT146" s="184" t="s">
        <v>339</v>
      </c>
      <c r="AU146" s="184" t="s">
        <v>85</v>
      </c>
      <c r="AY146" s="18" t="s">
        <v>337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</v>
      </c>
      <c r="BK146" s="185">
        <f>ROUND(I146*H146,0)</f>
        <v>0</v>
      </c>
      <c r="BL146" s="18" t="s">
        <v>91</v>
      </c>
      <c r="BM146" s="184" t="s">
        <v>344</v>
      </c>
    </row>
    <row r="147" s="13" customFormat="1">
      <c r="A147" s="13"/>
      <c r="B147" s="186"/>
      <c r="C147" s="13"/>
      <c r="D147" s="187" t="s">
        <v>345</v>
      </c>
      <c r="E147" s="188" t="s">
        <v>1</v>
      </c>
      <c r="F147" s="189" t="s">
        <v>346</v>
      </c>
      <c r="G147" s="13"/>
      <c r="H147" s="190">
        <v>4.5700000000000003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345</v>
      </c>
      <c r="AU147" s="188" t="s">
        <v>85</v>
      </c>
      <c r="AV147" s="13" t="s">
        <v>85</v>
      </c>
      <c r="AW147" s="13" t="s">
        <v>33</v>
      </c>
      <c r="AX147" s="13" t="s">
        <v>77</v>
      </c>
      <c r="AY147" s="188" t="s">
        <v>337</v>
      </c>
    </row>
    <row r="148" s="14" customFormat="1">
      <c r="A148" s="14"/>
      <c r="B148" s="195"/>
      <c r="C148" s="14"/>
      <c r="D148" s="187" t="s">
        <v>345</v>
      </c>
      <c r="E148" s="196" t="s">
        <v>1</v>
      </c>
      <c r="F148" s="197" t="s">
        <v>347</v>
      </c>
      <c r="G148" s="14"/>
      <c r="H148" s="198">
        <v>4.5700000000000003</v>
      </c>
      <c r="I148" s="199"/>
      <c r="J148" s="14"/>
      <c r="K148" s="14"/>
      <c r="L148" s="195"/>
      <c r="M148" s="200"/>
      <c r="N148" s="201"/>
      <c r="O148" s="201"/>
      <c r="P148" s="201"/>
      <c r="Q148" s="201"/>
      <c r="R148" s="201"/>
      <c r="S148" s="201"/>
      <c r="T148" s="20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6" t="s">
        <v>345</v>
      </c>
      <c r="AU148" s="196" t="s">
        <v>85</v>
      </c>
      <c r="AV148" s="14" t="s">
        <v>88</v>
      </c>
      <c r="AW148" s="14" t="s">
        <v>33</v>
      </c>
      <c r="AX148" s="14" t="s">
        <v>8</v>
      </c>
      <c r="AY148" s="196" t="s">
        <v>337</v>
      </c>
    </row>
    <row r="149" s="2" customFormat="1" ht="24.15" customHeight="1">
      <c r="A149" s="37"/>
      <c r="B149" s="172"/>
      <c r="C149" s="173" t="s">
        <v>85</v>
      </c>
      <c r="D149" s="173" t="s">
        <v>339</v>
      </c>
      <c r="E149" s="174" t="s">
        <v>348</v>
      </c>
      <c r="F149" s="175" t="s">
        <v>349</v>
      </c>
      <c r="G149" s="176" t="s">
        <v>342</v>
      </c>
      <c r="H149" s="177">
        <v>10.27</v>
      </c>
      <c r="I149" s="178"/>
      <c r="J149" s="179">
        <f>ROUND(I149*H149,0)</f>
        <v>0</v>
      </c>
      <c r="K149" s="175" t="s">
        <v>343</v>
      </c>
      <c r="L149" s="38"/>
      <c r="M149" s="180" t="s">
        <v>1</v>
      </c>
      <c r="N149" s="181" t="s">
        <v>42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0.44</v>
      </c>
      <c r="T149" s="183">
        <f>S149*H149</f>
        <v>4.5187999999999997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91</v>
      </c>
      <c r="AT149" s="184" t="s">
        <v>339</v>
      </c>
      <c r="AU149" s="184" t="s">
        <v>85</v>
      </c>
      <c r="AY149" s="18" t="s">
        <v>337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</v>
      </c>
      <c r="BK149" s="185">
        <f>ROUND(I149*H149,0)</f>
        <v>0</v>
      </c>
      <c r="BL149" s="18" t="s">
        <v>91</v>
      </c>
      <c r="BM149" s="184" t="s">
        <v>350</v>
      </c>
    </row>
    <row r="150" s="13" customFormat="1">
      <c r="A150" s="13"/>
      <c r="B150" s="186"/>
      <c r="C150" s="13"/>
      <c r="D150" s="187" t="s">
        <v>345</v>
      </c>
      <c r="E150" s="188" t="s">
        <v>1</v>
      </c>
      <c r="F150" s="189" t="s">
        <v>346</v>
      </c>
      <c r="G150" s="13"/>
      <c r="H150" s="190">
        <v>4.5700000000000003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345</v>
      </c>
      <c r="AU150" s="188" t="s">
        <v>85</v>
      </c>
      <c r="AV150" s="13" t="s">
        <v>85</v>
      </c>
      <c r="AW150" s="13" t="s">
        <v>33</v>
      </c>
      <c r="AX150" s="13" t="s">
        <v>77</v>
      </c>
      <c r="AY150" s="188" t="s">
        <v>337</v>
      </c>
    </row>
    <row r="151" s="14" customFormat="1">
      <c r="A151" s="14"/>
      <c r="B151" s="195"/>
      <c r="C151" s="14"/>
      <c r="D151" s="187" t="s">
        <v>345</v>
      </c>
      <c r="E151" s="196" t="s">
        <v>1</v>
      </c>
      <c r="F151" s="197" t="s">
        <v>347</v>
      </c>
      <c r="G151" s="14"/>
      <c r="H151" s="198">
        <v>4.5700000000000003</v>
      </c>
      <c r="I151" s="199"/>
      <c r="J151" s="14"/>
      <c r="K151" s="14"/>
      <c r="L151" s="195"/>
      <c r="M151" s="200"/>
      <c r="N151" s="201"/>
      <c r="O151" s="201"/>
      <c r="P151" s="201"/>
      <c r="Q151" s="201"/>
      <c r="R151" s="201"/>
      <c r="S151" s="201"/>
      <c r="T151" s="20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96" t="s">
        <v>345</v>
      </c>
      <c r="AU151" s="196" t="s">
        <v>85</v>
      </c>
      <c r="AV151" s="14" t="s">
        <v>88</v>
      </c>
      <c r="AW151" s="14" t="s">
        <v>33</v>
      </c>
      <c r="AX151" s="14" t="s">
        <v>77</v>
      </c>
      <c r="AY151" s="196" t="s">
        <v>337</v>
      </c>
    </row>
    <row r="152" s="13" customFormat="1">
      <c r="A152" s="13"/>
      <c r="B152" s="186"/>
      <c r="C152" s="13"/>
      <c r="D152" s="187" t="s">
        <v>345</v>
      </c>
      <c r="E152" s="188" t="s">
        <v>1</v>
      </c>
      <c r="F152" s="189" t="s">
        <v>351</v>
      </c>
      <c r="G152" s="13"/>
      <c r="H152" s="190">
        <v>5.7000000000000002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345</v>
      </c>
      <c r="AU152" s="188" t="s">
        <v>85</v>
      </c>
      <c r="AV152" s="13" t="s">
        <v>85</v>
      </c>
      <c r="AW152" s="13" t="s">
        <v>33</v>
      </c>
      <c r="AX152" s="13" t="s">
        <v>77</v>
      </c>
      <c r="AY152" s="188" t="s">
        <v>337</v>
      </c>
    </row>
    <row r="153" s="14" customFormat="1">
      <c r="A153" s="14"/>
      <c r="B153" s="195"/>
      <c r="C153" s="14"/>
      <c r="D153" s="187" t="s">
        <v>345</v>
      </c>
      <c r="E153" s="196" t="s">
        <v>1</v>
      </c>
      <c r="F153" s="197" t="s">
        <v>352</v>
      </c>
      <c r="G153" s="14"/>
      <c r="H153" s="198">
        <v>5.7000000000000002</v>
      </c>
      <c r="I153" s="199"/>
      <c r="J153" s="14"/>
      <c r="K153" s="14"/>
      <c r="L153" s="195"/>
      <c r="M153" s="200"/>
      <c r="N153" s="201"/>
      <c r="O153" s="201"/>
      <c r="P153" s="201"/>
      <c r="Q153" s="201"/>
      <c r="R153" s="201"/>
      <c r="S153" s="201"/>
      <c r="T153" s="20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6" t="s">
        <v>345</v>
      </c>
      <c r="AU153" s="196" t="s">
        <v>85</v>
      </c>
      <c r="AV153" s="14" t="s">
        <v>88</v>
      </c>
      <c r="AW153" s="14" t="s">
        <v>33</v>
      </c>
      <c r="AX153" s="14" t="s">
        <v>77</v>
      </c>
      <c r="AY153" s="196" t="s">
        <v>337</v>
      </c>
    </row>
    <row r="154" s="15" customFormat="1">
      <c r="A154" s="15"/>
      <c r="B154" s="203"/>
      <c r="C154" s="15"/>
      <c r="D154" s="187" t="s">
        <v>345</v>
      </c>
      <c r="E154" s="204" t="s">
        <v>1</v>
      </c>
      <c r="F154" s="205" t="s">
        <v>353</v>
      </c>
      <c r="G154" s="15"/>
      <c r="H154" s="206">
        <v>10.27</v>
      </c>
      <c r="I154" s="207"/>
      <c r="J154" s="15"/>
      <c r="K154" s="15"/>
      <c r="L154" s="203"/>
      <c r="M154" s="208"/>
      <c r="N154" s="209"/>
      <c r="O154" s="209"/>
      <c r="P154" s="209"/>
      <c r="Q154" s="209"/>
      <c r="R154" s="209"/>
      <c r="S154" s="209"/>
      <c r="T154" s="21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04" t="s">
        <v>345</v>
      </c>
      <c r="AU154" s="204" t="s">
        <v>85</v>
      </c>
      <c r="AV154" s="15" t="s">
        <v>91</v>
      </c>
      <c r="AW154" s="15" t="s">
        <v>33</v>
      </c>
      <c r="AX154" s="15" t="s">
        <v>8</v>
      </c>
      <c r="AY154" s="204" t="s">
        <v>337</v>
      </c>
    </row>
    <row r="155" s="2" customFormat="1" ht="16.5" customHeight="1">
      <c r="A155" s="37"/>
      <c r="B155" s="172"/>
      <c r="C155" s="173" t="s">
        <v>88</v>
      </c>
      <c r="D155" s="173" t="s">
        <v>339</v>
      </c>
      <c r="E155" s="174" t="s">
        <v>354</v>
      </c>
      <c r="F155" s="175" t="s">
        <v>355</v>
      </c>
      <c r="G155" s="176" t="s">
        <v>342</v>
      </c>
      <c r="H155" s="177">
        <v>5.7000000000000002</v>
      </c>
      <c r="I155" s="178"/>
      <c r="J155" s="179">
        <f>ROUND(I155*H155,0)</f>
        <v>0</v>
      </c>
      <c r="K155" s="175" t="s">
        <v>343</v>
      </c>
      <c r="L155" s="38"/>
      <c r="M155" s="180" t="s">
        <v>1</v>
      </c>
      <c r="N155" s="181" t="s">
        <v>42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0.22</v>
      </c>
      <c r="T155" s="183">
        <f>S155*H155</f>
        <v>1.254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91</v>
      </c>
      <c r="AT155" s="184" t="s">
        <v>339</v>
      </c>
      <c r="AU155" s="184" t="s">
        <v>85</v>
      </c>
      <c r="AY155" s="18" t="s">
        <v>337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</v>
      </c>
      <c r="BK155" s="185">
        <f>ROUND(I155*H155,0)</f>
        <v>0</v>
      </c>
      <c r="BL155" s="18" t="s">
        <v>91</v>
      </c>
      <c r="BM155" s="184" t="s">
        <v>356</v>
      </c>
    </row>
    <row r="156" s="13" customFormat="1">
      <c r="A156" s="13"/>
      <c r="B156" s="186"/>
      <c r="C156" s="13"/>
      <c r="D156" s="187" t="s">
        <v>345</v>
      </c>
      <c r="E156" s="188" t="s">
        <v>1</v>
      </c>
      <c r="F156" s="189" t="s">
        <v>351</v>
      </c>
      <c r="G156" s="13"/>
      <c r="H156" s="190">
        <v>5.7000000000000002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345</v>
      </c>
      <c r="AU156" s="188" t="s">
        <v>85</v>
      </c>
      <c r="AV156" s="13" t="s">
        <v>85</v>
      </c>
      <c r="AW156" s="13" t="s">
        <v>33</v>
      </c>
      <c r="AX156" s="13" t="s">
        <v>77</v>
      </c>
      <c r="AY156" s="188" t="s">
        <v>337</v>
      </c>
    </row>
    <row r="157" s="14" customFormat="1">
      <c r="A157" s="14"/>
      <c r="B157" s="195"/>
      <c r="C157" s="14"/>
      <c r="D157" s="187" t="s">
        <v>345</v>
      </c>
      <c r="E157" s="196" t="s">
        <v>1</v>
      </c>
      <c r="F157" s="197" t="s">
        <v>352</v>
      </c>
      <c r="G157" s="14"/>
      <c r="H157" s="198">
        <v>5.7000000000000002</v>
      </c>
      <c r="I157" s="199"/>
      <c r="J157" s="14"/>
      <c r="K157" s="14"/>
      <c r="L157" s="195"/>
      <c r="M157" s="200"/>
      <c r="N157" s="201"/>
      <c r="O157" s="201"/>
      <c r="P157" s="201"/>
      <c r="Q157" s="201"/>
      <c r="R157" s="201"/>
      <c r="S157" s="201"/>
      <c r="T157" s="20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6" t="s">
        <v>345</v>
      </c>
      <c r="AU157" s="196" t="s">
        <v>85</v>
      </c>
      <c r="AV157" s="14" t="s">
        <v>88</v>
      </c>
      <c r="AW157" s="14" t="s">
        <v>33</v>
      </c>
      <c r="AX157" s="14" t="s">
        <v>8</v>
      </c>
      <c r="AY157" s="196" t="s">
        <v>337</v>
      </c>
    </row>
    <row r="158" s="2" customFormat="1" ht="37.8" customHeight="1">
      <c r="A158" s="37"/>
      <c r="B158" s="172"/>
      <c r="C158" s="173" t="s">
        <v>91</v>
      </c>
      <c r="D158" s="173" t="s">
        <v>339</v>
      </c>
      <c r="E158" s="174" t="s">
        <v>357</v>
      </c>
      <c r="F158" s="175" t="s">
        <v>358</v>
      </c>
      <c r="G158" s="176" t="s">
        <v>359</v>
      </c>
      <c r="H158" s="177">
        <v>29.884</v>
      </c>
      <c r="I158" s="178"/>
      <c r="J158" s="179">
        <f>ROUND(I158*H158,0)</f>
        <v>0</v>
      </c>
      <c r="K158" s="175" t="s">
        <v>343</v>
      </c>
      <c r="L158" s="38"/>
      <c r="M158" s="180" t="s">
        <v>1</v>
      </c>
      <c r="N158" s="181" t="s">
        <v>42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91</v>
      </c>
      <c r="AT158" s="184" t="s">
        <v>339</v>
      </c>
      <c r="AU158" s="184" t="s">
        <v>85</v>
      </c>
      <c r="AY158" s="18" t="s">
        <v>337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</v>
      </c>
      <c r="BK158" s="185">
        <f>ROUND(I158*H158,0)</f>
        <v>0</v>
      </c>
      <c r="BL158" s="18" t="s">
        <v>91</v>
      </c>
      <c r="BM158" s="184" t="s">
        <v>360</v>
      </c>
    </row>
    <row r="159" s="13" customFormat="1">
      <c r="A159" s="13"/>
      <c r="B159" s="186"/>
      <c r="C159" s="13"/>
      <c r="D159" s="187" t="s">
        <v>345</v>
      </c>
      <c r="E159" s="188" t="s">
        <v>1</v>
      </c>
      <c r="F159" s="189" t="s">
        <v>361</v>
      </c>
      <c r="G159" s="13"/>
      <c r="H159" s="190">
        <v>8.9260000000000002</v>
      </c>
      <c r="I159" s="191"/>
      <c r="J159" s="13"/>
      <c r="K159" s="13"/>
      <c r="L159" s="186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345</v>
      </c>
      <c r="AU159" s="188" t="s">
        <v>85</v>
      </c>
      <c r="AV159" s="13" t="s">
        <v>85</v>
      </c>
      <c r="AW159" s="13" t="s">
        <v>33</v>
      </c>
      <c r="AX159" s="13" t="s">
        <v>77</v>
      </c>
      <c r="AY159" s="188" t="s">
        <v>337</v>
      </c>
    </row>
    <row r="160" s="13" customFormat="1">
      <c r="A160" s="13"/>
      <c r="B160" s="186"/>
      <c r="C160" s="13"/>
      <c r="D160" s="187" t="s">
        <v>345</v>
      </c>
      <c r="E160" s="188" t="s">
        <v>1</v>
      </c>
      <c r="F160" s="189" t="s">
        <v>362</v>
      </c>
      <c r="G160" s="13"/>
      <c r="H160" s="190">
        <v>20.957999999999998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345</v>
      </c>
      <c r="AU160" s="188" t="s">
        <v>85</v>
      </c>
      <c r="AV160" s="13" t="s">
        <v>85</v>
      </c>
      <c r="AW160" s="13" t="s">
        <v>33</v>
      </c>
      <c r="AX160" s="13" t="s">
        <v>77</v>
      </c>
      <c r="AY160" s="188" t="s">
        <v>337</v>
      </c>
    </row>
    <row r="161" s="14" customFormat="1">
      <c r="A161" s="14"/>
      <c r="B161" s="195"/>
      <c r="C161" s="14"/>
      <c r="D161" s="187" t="s">
        <v>345</v>
      </c>
      <c r="E161" s="196" t="s">
        <v>100</v>
      </c>
      <c r="F161" s="197" t="s">
        <v>363</v>
      </c>
      <c r="G161" s="14"/>
      <c r="H161" s="198">
        <v>29.884</v>
      </c>
      <c r="I161" s="199"/>
      <c r="J161" s="14"/>
      <c r="K161" s="14"/>
      <c r="L161" s="195"/>
      <c r="M161" s="200"/>
      <c r="N161" s="201"/>
      <c r="O161" s="201"/>
      <c r="P161" s="201"/>
      <c r="Q161" s="201"/>
      <c r="R161" s="201"/>
      <c r="S161" s="201"/>
      <c r="T161" s="20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6" t="s">
        <v>345</v>
      </c>
      <c r="AU161" s="196" t="s">
        <v>85</v>
      </c>
      <c r="AV161" s="14" t="s">
        <v>88</v>
      </c>
      <c r="AW161" s="14" t="s">
        <v>33</v>
      </c>
      <c r="AX161" s="14" t="s">
        <v>8</v>
      </c>
      <c r="AY161" s="196" t="s">
        <v>337</v>
      </c>
    </row>
    <row r="162" s="2" customFormat="1" ht="24.15" customHeight="1">
      <c r="A162" s="37"/>
      <c r="B162" s="172"/>
      <c r="C162" s="173" t="s">
        <v>94</v>
      </c>
      <c r="D162" s="173" t="s">
        <v>339</v>
      </c>
      <c r="E162" s="174" t="s">
        <v>364</v>
      </c>
      <c r="F162" s="175" t="s">
        <v>365</v>
      </c>
      <c r="G162" s="176" t="s">
        <v>359</v>
      </c>
      <c r="H162" s="177">
        <v>0.318</v>
      </c>
      <c r="I162" s="178"/>
      <c r="J162" s="179">
        <f>ROUND(I162*H162,0)</f>
        <v>0</v>
      </c>
      <c r="K162" s="175" t="s">
        <v>343</v>
      </c>
      <c r="L162" s="38"/>
      <c r="M162" s="180" t="s">
        <v>1</v>
      </c>
      <c r="N162" s="181" t="s">
        <v>42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91</v>
      </c>
      <c r="AT162" s="184" t="s">
        <v>339</v>
      </c>
      <c r="AU162" s="184" t="s">
        <v>85</v>
      </c>
      <c r="AY162" s="18" t="s">
        <v>337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</v>
      </c>
      <c r="BK162" s="185">
        <f>ROUND(I162*H162,0)</f>
        <v>0</v>
      </c>
      <c r="BL162" s="18" t="s">
        <v>91</v>
      </c>
      <c r="BM162" s="184" t="s">
        <v>366</v>
      </c>
    </row>
    <row r="163" s="13" customFormat="1">
      <c r="A163" s="13"/>
      <c r="B163" s="186"/>
      <c r="C163" s="13"/>
      <c r="D163" s="187" t="s">
        <v>345</v>
      </c>
      <c r="E163" s="188" t="s">
        <v>1</v>
      </c>
      <c r="F163" s="189" t="s">
        <v>367</v>
      </c>
      <c r="G163" s="13"/>
      <c r="H163" s="190">
        <v>0.318</v>
      </c>
      <c r="I163" s="191"/>
      <c r="J163" s="13"/>
      <c r="K163" s="13"/>
      <c r="L163" s="186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345</v>
      </c>
      <c r="AU163" s="188" t="s">
        <v>85</v>
      </c>
      <c r="AV163" s="13" t="s">
        <v>85</v>
      </c>
      <c r="AW163" s="13" t="s">
        <v>33</v>
      </c>
      <c r="AX163" s="13" t="s">
        <v>77</v>
      </c>
      <c r="AY163" s="188" t="s">
        <v>337</v>
      </c>
    </row>
    <row r="164" s="14" customFormat="1">
      <c r="A164" s="14"/>
      <c r="B164" s="195"/>
      <c r="C164" s="14"/>
      <c r="D164" s="187" t="s">
        <v>345</v>
      </c>
      <c r="E164" s="196" t="s">
        <v>120</v>
      </c>
      <c r="F164" s="197" t="s">
        <v>368</v>
      </c>
      <c r="G164" s="14"/>
      <c r="H164" s="198">
        <v>0.318</v>
      </c>
      <c r="I164" s="199"/>
      <c r="J164" s="14"/>
      <c r="K164" s="14"/>
      <c r="L164" s="195"/>
      <c r="M164" s="200"/>
      <c r="N164" s="201"/>
      <c r="O164" s="201"/>
      <c r="P164" s="201"/>
      <c r="Q164" s="201"/>
      <c r="R164" s="201"/>
      <c r="S164" s="201"/>
      <c r="T164" s="20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6" t="s">
        <v>345</v>
      </c>
      <c r="AU164" s="196" t="s">
        <v>85</v>
      </c>
      <c r="AV164" s="14" t="s">
        <v>88</v>
      </c>
      <c r="AW164" s="14" t="s">
        <v>33</v>
      </c>
      <c r="AX164" s="14" t="s">
        <v>8</v>
      </c>
      <c r="AY164" s="196" t="s">
        <v>337</v>
      </c>
    </row>
    <row r="165" s="2" customFormat="1" ht="37.8" customHeight="1">
      <c r="A165" s="37"/>
      <c r="B165" s="172"/>
      <c r="C165" s="173" t="s">
        <v>97</v>
      </c>
      <c r="D165" s="173" t="s">
        <v>339</v>
      </c>
      <c r="E165" s="174" t="s">
        <v>369</v>
      </c>
      <c r="F165" s="175" t="s">
        <v>370</v>
      </c>
      <c r="G165" s="176" t="s">
        <v>359</v>
      </c>
      <c r="H165" s="177">
        <v>30.202000000000002</v>
      </c>
      <c r="I165" s="178"/>
      <c r="J165" s="179">
        <f>ROUND(I165*H165,0)</f>
        <v>0</v>
      </c>
      <c r="K165" s="175" t="s">
        <v>343</v>
      </c>
      <c r="L165" s="38"/>
      <c r="M165" s="180" t="s">
        <v>1</v>
      </c>
      <c r="N165" s="181" t="s">
        <v>42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91</v>
      </c>
      <c r="AT165" s="184" t="s">
        <v>339</v>
      </c>
      <c r="AU165" s="184" t="s">
        <v>85</v>
      </c>
      <c r="AY165" s="18" t="s">
        <v>337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</v>
      </c>
      <c r="BK165" s="185">
        <f>ROUND(I165*H165,0)</f>
        <v>0</v>
      </c>
      <c r="BL165" s="18" t="s">
        <v>91</v>
      </c>
      <c r="BM165" s="184" t="s">
        <v>371</v>
      </c>
    </row>
    <row r="166" s="13" customFormat="1">
      <c r="A166" s="13"/>
      <c r="B166" s="186"/>
      <c r="C166" s="13"/>
      <c r="D166" s="187" t="s">
        <v>345</v>
      </c>
      <c r="E166" s="188" t="s">
        <v>1</v>
      </c>
      <c r="F166" s="189" t="s">
        <v>100</v>
      </c>
      <c r="G166" s="13"/>
      <c r="H166" s="190">
        <v>29.884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345</v>
      </c>
      <c r="AU166" s="188" t="s">
        <v>85</v>
      </c>
      <c r="AV166" s="13" t="s">
        <v>85</v>
      </c>
      <c r="AW166" s="13" t="s">
        <v>33</v>
      </c>
      <c r="AX166" s="13" t="s">
        <v>77</v>
      </c>
      <c r="AY166" s="188" t="s">
        <v>337</v>
      </c>
    </row>
    <row r="167" s="13" customFormat="1">
      <c r="A167" s="13"/>
      <c r="B167" s="186"/>
      <c r="C167" s="13"/>
      <c r="D167" s="187" t="s">
        <v>345</v>
      </c>
      <c r="E167" s="188" t="s">
        <v>1</v>
      </c>
      <c r="F167" s="189" t="s">
        <v>120</v>
      </c>
      <c r="G167" s="13"/>
      <c r="H167" s="190">
        <v>0.318</v>
      </c>
      <c r="I167" s="191"/>
      <c r="J167" s="13"/>
      <c r="K167" s="13"/>
      <c r="L167" s="186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345</v>
      </c>
      <c r="AU167" s="188" t="s">
        <v>85</v>
      </c>
      <c r="AV167" s="13" t="s">
        <v>85</v>
      </c>
      <c r="AW167" s="13" t="s">
        <v>33</v>
      </c>
      <c r="AX167" s="13" t="s">
        <v>77</v>
      </c>
      <c r="AY167" s="188" t="s">
        <v>337</v>
      </c>
    </row>
    <row r="168" s="14" customFormat="1">
      <c r="A168" s="14"/>
      <c r="B168" s="195"/>
      <c r="C168" s="14"/>
      <c r="D168" s="187" t="s">
        <v>345</v>
      </c>
      <c r="E168" s="196" t="s">
        <v>1</v>
      </c>
      <c r="F168" s="197" t="s">
        <v>363</v>
      </c>
      <c r="G168" s="14"/>
      <c r="H168" s="198">
        <v>30.202000000000002</v>
      </c>
      <c r="I168" s="199"/>
      <c r="J168" s="14"/>
      <c r="K168" s="14"/>
      <c r="L168" s="195"/>
      <c r="M168" s="200"/>
      <c r="N168" s="201"/>
      <c r="O168" s="201"/>
      <c r="P168" s="201"/>
      <c r="Q168" s="201"/>
      <c r="R168" s="201"/>
      <c r="S168" s="201"/>
      <c r="T168" s="20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6" t="s">
        <v>345</v>
      </c>
      <c r="AU168" s="196" t="s">
        <v>85</v>
      </c>
      <c r="AV168" s="14" t="s">
        <v>88</v>
      </c>
      <c r="AW168" s="14" t="s">
        <v>33</v>
      </c>
      <c r="AX168" s="14" t="s">
        <v>8</v>
      </c>
      <c r="AY168" s="196" t="s">
        <v>337</v>
      </c>
    </row>
    <row r="169" s="2" customFormat="1" ht="37.8" customHeight="1">
      <c r="A169" s="37"/>
      <c r="B169" s="172"/>
      <c r="C169" s="173" t="s">
        <v>372</v>
      </c>
      <c r="D169" s="173" t="s">
        <v>339</v>
      </c>
      <c r="E169" s="174" t="s">
        <v>373</v>
      </c>
      <c r="F169" s="175" t="s">
        <v>374</v>
      </c>
      <c r="G169" s="176" t="s">
        <v>359</v>
      </c>
      <c r="H169" s="177">
        <v>30.202000000000002</v>
      </c>
      <c r="I169" s="178"/>
      <c r="J169" s="179">
        <f>ROUND(I169*H169,0)</f>
        <v>0</v>
      </c>
      <c r="K169" s="175" t="s">
        <v>343</v>
      </c>
      <c r="L169" s="38"/>
      <c r="M169" s="180" t="s">
        <v>1</v>
      </c>
      <c r="N169" s="181" t="s">
        <v>42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91</v>
      </c>
      <c r="AT169" s="184" t="s">
        <v>339</v>
      </c>
      <c r="AU169" s="184" t="s">
        <v>85</v>
      </c>
      <c r="AY169" s="18" t="s">
        <v>337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</v>
      </c>
      <c r="BK169" s="185">
        <f>ROUND(I169*H169,0)</f>
        <v>0</v>
      </c>
      <c r="BL169" s="18" t="s">
        <v>91</v>
      </c>
      <c r="BM169" s="184" t="s">
        <v>375</v>
      </c>
    </row>
    <row r="170" s="13" customFormat="1">
      <c r="A170" s="13"/>
      <c r="B170" s="186"/>
      <c r="C170" s="13"/>
      <c r="D170" s="187" t="s">
        <v>345</v>
      </c>
      <c r="E170" s="188" t="s">
        <v>1</v>
      </c>
      <c r="F170" s="189" t="s">
        <v>100</v>
      </c>
      <c r="G170" s="13"/>
      <c r="H170" s="190">
        <v>29.884</v>
      </c>
      <c r="I170" s="191"/>
      <c r="J170" s="13"/>
      <c r="K170" s="13"/>
      <c r="L170" s="186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8" t="s">
        <v>345</v>
      </c>
      <c r="AU170" s="188" t="s">
        <v>85</v>
      </c>
      <c r="AV170" s="13" t="s">
        <v>85</v>
      </c>
      <c r="AW170" s="13" t="s">
        <v>33</v>
      </c>
      <c r="AX170" s="13" t="s">
        <v>77</v>
      </c>
      <c r="AY170" s="188" t="s">
        <v>337</v>
      </c>
    </row>
    <row r="171" s="13" customFormat="1">
      <c r="A171" s="13"/>
      <c r="B171" s="186"/>
      <c r="C171" s="13"/>
      <c r="D171" s="187" t="s">
        <v>345</v>
      </c>
      <c r="E171" s="188" t="s">
        <v>1</v>
      </c>
      <c r="F171" s="189" t="s">
        <v>120</v>
      </c>
      <c r="G171" s="13"/>
      <c r="H171" s="190">
        <v>0.318</v>
      </c>
      <c r="I171" s="191"/>
      <c r="J171" s="13"/>
      <c r="K171" s="13"/>
      <c r="L171" s="186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345</v>
      </c>
      <c r="AU171" s="188" t="s">
        <v>85</v>
      </c>
      <c r="AV171" s="13" t="s">
        <v>85</v>
      </c>
      <c r="AW171" s="13" t="s">
        <v>33</v>
      </c>
      <c r="AX171" s="13" t="s">
        <v>77</v>
      </c>
      <c r="AY171" s="188" t="s">
        <v>337</v>
      </c>
    </row>
    <row r="172" s="14" customFormat="1">
      <c r="A172" s="14"/>
      <c r="B172" s="195"/>
      <c r="C172" s="14"/>
      <c r="D172" s="187" t="s">
        <v>345</v>
      </c>
      <c r="E172" s="196" t="s">
        <v>1</v>
      </c>
      <c r="F172" s="197" t="s">
        <v>363</v>
      </c>
      <c r="G172" s="14"/>
      <c r="H172" s="198">
        <v>30.202000000000002</v>
      </c>
      <c r="I172" s="199"/>
      <c r="J172" s="14"/>
      <c r="K172" s="14"/>
      <c r="L172" s="195"/>
      <c r="M172" s="200"/>
      <c r="N172" s="201"/>
      <c r="O172" s="201"/>
      <c r="P172" s="201"/>
      <c r="Q172" s="201"/>
      <c r="R172" s="201"/>
      <c r="S172" s="201"/>
      <c r="T172" s="20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96" t="s">
        <v>345</v>
      </c>
      <c r="AU172" s="196" t="s">
        <v>85</v>
      </c>
      <c r="AV172" s="14" t="s">
        <v>88</v>
      </c>
      <c r="AW172" s="14" t="s">
        <v>33</v>
      </c>
      <c r="AX172" s="14" t="s">
        <v>8</v>
      </c>
      <c r="AY172" s="196" t="s">
        <v>337</v>
      </c>
    </row>
    <row r="173" s="2" customFormat="1" ht="37.8" customHeight="1">
      <c r="A173" s="37"/>
      <c r="B173" s="172"/>
      <c r="C173" s="173" t="s">
        <v>376</v>
      </c>
      <c r="D173" s="173" t="s">
        <v>339</v>
      </c>
      <c r="E173" s="174" t="s">
        <v>377</v>
      </c>
      <c r="F173" s="175" t="s">
        <v>378</v>
      </c>
      <c r="G173" s="176" t="s">
        <v>342</v>
      </c>
      <c r="H173" s="177">
        <v>200</v>
      </c>
      <c r="I173" s="178"/>
      <c r="J173" s="179">
        <f>ROUND(I173*H173,0)</f>
        <v>0</v>
      </c>
      <c r="K173" s="175" t="s">
        <v>343</v>
      </c>
      <c r="L173" s="38"/>
      <c r="M173" s="180" t="s">
        <v>1</v>
      </c>
      <c r="N173" s="181" t="s">
        <v>42</v>
      </c>
      <c r="O173" s="76"/>
      <c r="P173" s="182">
        <f>O173*H173</f>
        <v>0</v>
      </c>
      <c r="Q173" s="182">
        <v>0.052499999999999998</v>
      </c>
      <c r="R173" s="182">
        <f>Q173*H173</f>
        <v>10.5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91</v>
      </c>
      <c r="AT173" s="184" t="s">
        <v>339</v>
      </c>
      <c r="AU173" s="184" t="s">
        <v>85</v>
      </c>
      <c r="AY173" s="18" t="s">
        <v>337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</v>
      </c>
      <c r="BK173" s="185">
        <f>ROUND(I173*H173,0)</f>
        <v>0</v>
      </c>
      <c r="BL173" s="18" t="s">
        <v>91</v>
      </c>
      <c r="BM173" s="184" t="s">
        <v>379</v>
      </c>
    </row>
    <row r="174" s="2" customFormat="1" ht="16.5" customHeight="1">
      <c r="A174" s="37"/>
      <c r="B174" s="172"/>
      <c r="C174" s="173" t="s">
        <v>380</v>
      </c>
      <c r="D174" s="173" t="s">
        <v>339</v>
      </c>
      <c r="E174" s="174" t="s">
        <v>381</v>
      </c>
      <c r="F174" s="175" t="s">
        <v>382</v>
      </c>
      <c r="G174" s="176" t="s">
        <v>359</v>
      </c>
      <c r="H174" s="177">
        <v>30.202000000000002</v>
      </c>
      <c r="I174" s="178"/>
      <c r="J174" s="179">
        <f>ROUND(I174*H174,0)</f>
        <v>0</v>
      </c>
      <c r="K174" s="175" t="s">
        <v>343</v>
      </c>
      <c r="L174" s="38"/>
      <c r="M174" s="180" t="s">
        <v>1</v>
      </c>
      <c r="N174" s="181" t="s">
        <v>42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91</v>
      </c>
      <c r="AT174" s="184" t="s">
        <v>339</v>
      </c>
      <c r="AU174" s="184" t="s">
        <v>85</v>
      </c>
      <c r="AY174" s="18" t="s">
        <v>337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</v>
      </c>
      <c r="BK174" s="185">
        <f>ROUND(I174*H174,0)</f>
        <v>0</v>
      </c>
      <c r="BL174" s="18" t="s">
        <v>91</v>
      </c>
      <c r="BM174" s="184" t="s">
        <v>383</v>
      </c>
    </row>
    <row r="175" s="13" customFormat="1">
      <c r="A175" s="13"/>
      <c r="B175" s="186"/>
      <c r="C175" s="13"/>
      <c r="D175" s="187" t="s">
        <v>345</v>
      </c>
      <c r="E175" s="188" t="s">
        <v>1</v>
      </c>
      <c r="F175" s="189" t="s">
        <v>100</v>
      </c>
      <c r="G175" s="13"/>
      <c r="H175" s="190">
        <v>29.884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345</v>
      </c>
      <c r="AU175" s="188" t="s">
        <v>85</v>
      </c>
      <c r="AV175" s="13" t="s">
        <v>85</v>
      </c>
      <c r="AW175" s="13" t="s">
        <v>33</v>
      </c>
      <c r="AX175" s="13" t="s">
        <v>77</v>
      </c>
      <c r="AY175" s="188" t="s">
        <v>337</v>
      </c>
    </row>
    <row r="176" s="13" customFormat="1">
      <c r="A176" s="13"/>
      <c r="B176" s="186"/>
      <c r="C176" s="13"/>
      <c r="D176" s="187" t="s">
        <v>345</v>
      </c>
      <c r="E176" s="188" t="s">
        <v>1</v>
      </c>
      <c r="F176" s="189" t="s">
        <v>120</v>
      </c>
      <c r="G176" s="13"/>
      <c r="H176" s="190">
        <v>0.318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345</v>
      </c>
      <c r="AU176" s="188" t="s">
        <v>85</v>
      </c>
      <c r="AV176" s="13" t="s">
        <v>85</v>
      </c>
      <c r="AW176" s="13" t="s">
        <v>33</v>
      </c>
      <c r="AX176" s="13" t="s">
        <v>77</v>
      </c>
      <c r="AY176" s="188" t="s">
        <v>337</v>
      </c>
    </row>
    <row r="177" s="14" customFormat="1">
      <c r="A177" s="14"/>
      <c r="B177" s="195"/>
      <c r="C177" s="14"/>
      <c r="D177" s="187" t="s">
        <v>345</v>
      </c>
      <c r="E177" s="196" t="s">
        <v>1</v>
      </c>
      <c r="F177" s="197" t="s">
        <v>363</v>
      </c>
      <c r="G177" s="14"/>
      <c r="H177" s="198">
        <v>30.202000000000002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345</v>
      </c>
      <c r="AU177" s="196" t="s">
        <v>85</v>
      </c>
      <c r="AV177" s="14" t="s">
        <v>88</v>
      </c>
      <c r="AW177" s="14" t="s">
        <v>33</v>
      </c>
      <c r="AX177" s="14" t="s">
        <v>8</v>
      </c>
      <c r="AY177" s="196" t="s">
        <v>337</v>
      </c>
    </row>
    <row r="178" s="2" customFormat="1" ht="24.15" customHeight="1">
      <c r="A178" s="37"/>
      <c r="B178" s="172"/>
      <c r="C178" s="173" t="s">
        <v>384</v>
      </c>
      <c r="D178" s="173" t="s">
        <v>339</v>
      </c>
      <c r="E178" s="174" t="s">
        <v>385</v>
      </c>
      <c r="F178" s="175" t="s">
        <v>386</v>
      </c>
      <c r="G178" s="176" t="s">
        <v>359</v>
      </c>
      <c r="H178" s="177">
        <v>30.202000000000002</v>
      </c>
      <c r="I178" s="178"/>
      <c r="J178" s="179">
        <f>ROUND(I178*H178,0)</f>
        <v>0</v>
      </c>
      <c r="K178" s="175" t="s">
        <v>343</v>
      </c>
      <c r="L178" s="38"/>
      <c r="M178" s="180" t="s">
        <v>1</v>
      </c>
      <c r="N178" s="181" t="s">
        <v>42</v>
      </c>
      <c r="O178" s="7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91</v>
      </c>
      <c r="AT178" s="184" t="s">
        <v>339</v>
      </c>
      <c r="AU178" s="184" t="s">
        <v>85</v>
      </c>
      <c r="AY178" s="18" t="s">
        <v>337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</v>
      </c>
      <c r="BK178" s="185">
        <f>ROUND(I178*H178,0)</f>
        <v>0</v>
      </c>
      <c r="BL178" s="18" t="s">
        <v>91</v>
      </c>
      <c r="BM178" s="184" t="s">
        <v>387</v>
      </c>
    </row>
    <row r="179" s="13" customFormat="1">
      <c r="A179" s="13"/>
      <c r="B179" s="186"/>
      <c r="C179" s="13"/>
      <c r="D179" s="187" t="s">
        <v>345</v>
      </c>
      <c r="E179" s="188" t="s">
        <v>1</v>
      </c>
      <c r="F179" s="189" t="s">
        <v>100</v>
      </c>
      <c r="G179" s="13"/>
      <c r="H179" s="190">
        <v>29.884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345</v>
      </c>
      <c r="AU179" s="188" t="s">
        <v>85</v>
      </c>
      <c r="AV179" s="13" t="s">
        <v>85</v>
      </c>
      <c r="AW179" s="13" t="s">
        <v>33</v>
      </c>
      <c r="AX179" s="13" t="s">
        <v>77</v>
      </c>
      <c r="AY179" s="188" t="s">
        <v>337</v>
      </c>
    </row>
    <row r="180" s="13" customFormat="1">
      <c r="A180" s="13"/>
      <c r="B180" s="186"/>
      <c r="C180" s="13"/>
      <c r="D180" s="187" t="s">
        <v>345</v>
      </c>
      <c r="E180" s="188" t="s">
        <v>1</v>
      </c>
      <c r="F180" s="189" t="s">
        <v>120</v>
      </c>
      <c r="G180" s="13"/>
      <c r="H180" s="190">
        <v>0.318</v>
      </c>
      <c r="I180" s="191"/>
      <c r="J180" s="13"/>
      <c r="K180" s="13"/>
      <c r="L180" s="186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8" t="s">
        <v>345</v>
      </c>
      <c r="AU180" s="188" t="s">
        <v>85</v>
      </c>
      <c r="AV180" s="13" t="s">
        <v>85</v>
      </c>
      <c r="AW180" s="13" t="s">
        <v>33</v>
      </c>
      <c r="AX180" s="13" t="s">
        <v>77</v>
      </c>
      <c r="AY180" s="188" t="s">
        <v>337</v>
      </c>
    </row>
    <row r="181" s="14" customFormat="1">
      <c r="A181" s="14"/>
      <c r="B181" s="195"/>
      <c r="C181" s="14"/>
      <c r="D181" s="187" t="s">
        <v>345</v>
      </c>
      <c r="E181" s="196" t="s">
        <v>1</v>
      </c>
      <c r="F181" s="197" t="s">
        <v>363</v>
      </c>
      <c r="G181" s="14"/>
      <c r="H181" s="198">
        <v>30.202000000000002</v>
      </c>
      <c r="I181" s="199"/>
      <c r="J181" s="14"/>
      <c r="K181" s="14"/>
      <c r="L181" s="195"/>
      <c r="M181" s="200"/>
      <c r="N181" s="201"/>
      <c r="O181" s="201"/>
      <c r="P181" s="201"/>
      <c r="Q181" s="201"/>
      <c r="R181" s="201"/>
      <c r="S181" s="201"/>
      <c r="T181" s="20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6" t="s">
        <v>345</v>
      </c>
      <c r="AU181" s="196" t="s">
        <v>85</v>
      </c>
      <c r="AV181" s="14" t="s">
        <v>88</v>
      </c>
      <c r="AW181" s="14" t="s">
        <v>33</v>
      </c>
      <c r="AX181" s="14" t="s">
        <v>8</v>
      </c>
      <c r="AY181" s="196" t="s">
        <v>337</v>
      </c>
    </row>
    <row r="182" s="2" customFormat="1" ht="37.8" customHeight="1">
      <c r="A182" s="37"/>
      <c r="B182" s="172"/>
      <c r="C182" s="173" t="s">
        <v>388</v>
      </c>
      <c r="D182" s="173" t="s">
        <v>339</v>
      </c>
      <c r="E182" s="174" t="s">
        <v>373</v>
      </c>
      <c r="F182" s="175" t="s">
        <v>374</v>
      </c>
      <c r="G182" s="176" t="s">
        <v>359</v>
      </c>
      <c r="H182" s="177">
        <v>30.202000000000002</v>
      </c>
      <c r="I182" s="178"/>
      <c r="J182" s="179">
        <f>ROUND(I182*H182,0)</f>
        <v>0</v>
      </c>
      <c r="K182" s="175" t="s">
        <v>343</v>
      </c>
      <c r="L182" s="38"/>
      <c r="M182" s="180" t="s">
        <v>1</v>
      </c>
      <c r="N182" s="181" t="s">
        <v>42</v>
      </c>
      <c r="O182" s="76"/>
      <c r="P182" s="182">
        <f>O182*H182</f>
        <v>0</v>
      </c>
      <c r="Q182" s="182">
        <v>0</v>
      </c>
      <c r="R182" s="182">
        <f>Q182*H182</f>
        <v>0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91</v>
      </c>
      <c r="AT182" s="184" t="s">
        <v>339</v>
      </c>
      <c r="AU182" s="184" t="s">
        <v>85</v>
      </c>
      <c r="AY182" s="18" t="s">
        <v>337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</v>
      </c>
      <c r="BK182" s="185">
        <f>ROUND(I182*H182,0)</f>
        <v>0</v>
      </c>
      <c r="BL182" s="18" t="s">
        <v>91</v>
      </c>
      <c r="BM182" s="184" t="s">
        <v>389</v>
      </c>
    </row>
    <row r="183" s="13" customFormat="1">
      <c r="A183" s="13"/>
      <c r="B183" s="186"/>
      <c r="C183" s="13"/>
      <c r="D183" s="187" t="s">
        <v>345</v>
      </c>
      <c r="E183" s="188" t="s">
        <v>1</v>
      </c>
      <c r="F183" s="189" t="s">
        <v>100</v>
      </c>
      <c r="G183" s="13"/>
      <c r="H183" s="190">
        <v>29.884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345</v>
      </c>
      <c r="AU183" s="188" t="s">
        <v>85</v>
      </c>
      <c r="AV183" s="13" t="s">
        <v>85</v>
      </c>
      <c r="AW183" s="13" t="s">
        <v>33</v>
      </c>
      <c r="AX183" s="13" t="s">
        <v>77</v>
      </c>
      <c r="AY183" s="188" t="s">
        <v>337</v>
      </c>
    </row>
    <row r="184" s="13" customFormat="1">
      <c r="A184" s="13"/>
      <c r="B184" s="186"/>
      <c r="C184" s="13"/>
      <c r="D184" s="187" t="s">
        <v>345</v>
      </c>
      <c r="E184" s="188" t="s">
        <v>1</v>
      </c>
      <c r="F184" s="189" t="s">
        <v>120</v>
      </c>
      <c r="G184" s="13"/>
      <c r="H184" s="190">
        <v>0.318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345</v>
      </c>
      <c r="AU184" s="188" t="s">
        <v>85</v>
      </c>
      <c r="AV184" s="13" t="s">
        <v>85</v>
      </c>
      <c r="AW184" s="13" t="s">
        <v>33</v>
      </c>
      <c r="AX184" s="13" t="s">
        <v>77</v>
      </c>
      <c r="AY184" s="188" t="s">
        <v>337</v>
      </c>
    </row>
    <row r="185" s="14" customFormat="1">
      <c r="A185" s="14"/>
      <c r="B185" s="195"/>
      <c r="C185" s="14"/>
      <c r="D185" s="187" t="s">
        <v>345</v>
      </c>
      <c r="E185" s="196" t="s">
        <v>1</v>
      </c>
      <c r="F185" s="197" t="s">
        <v>363</v>
      </c>
      <c r="G185" s="14"/>
      <c r="H185" s="198">
        <v>30.202000000000002</v>
      </c>
      <c r="I185" s="199"/>
      <c r="J185" s="14"/>
      <c r="K185" s="14"/>
      <c r="L185" s="195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6" t="s">
        <v>345</v>
      </c>
      <c r="AU185" s="196" t="s">
        <v>85</v>
      </c>
      <c r="AV185" s="14" t="s">
        <v>88</v>
      </c>
      <c r="AW185" s="14" t="s">
        <v>33</v>
      </c>
      <c r="AX185" s="14" t="s">
        <v>8</v>
      </c>
      <c r="AY185" s="196" t="s">
        <v>337</v>
      </c>
    </row>
    <row r="186" s="2" customFormat="1" ht="24.15" customHeight="1">
      <c r="A186" s="37"/>
      <c r="B186" s="172"/>
      <c r="C186" s="173" t="s">
        <v>390</v>
      </c>
      <c r="D186" s="173" t="s">
        <v>339</v>
      </c>
      <c r="E186" s="174" t="s">
        <v>391</v>
      </c>
      <c r="F186" s="175" t="s">
        <v>392</v>
      </c>
      <c r="G186" s="176" t="s">
        <v>359</v>
      </c>
      <c r="H186" s="177">
        <v>30.202000000000002</v>
      </c>
      <c r="I186" s="178"/>
      <c r="J186" s="179">
        <f>ROUND(I186*H186,0)</f>
        <v>0</v>
      </c>
      <c r="K186" s="175" t="s">
        <v>343</v>
      </c>
      <c r="L186" s="38"/>
      <c r="M186" s="180" t="s">
        <v>1</v>
      </c>
      <c r="N186" s="181" t="s">
        <v>42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91</v>
      </c>
      <c r="AT186" s="184" t="s">
        <v>339</v>
      </c>
      <c r="AU186" s="184" t="s">
        <v>85</v>
      </c>
      <c r="AY186" s="18" t="s">
        <v>337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</v>
      </c>
      <c r="BK186" s="185">
        <f>ROUND(I186*H186,0)</f>
        <v>0</v>
      </c>
      <c r="BL186" s="18" t="s">
        <v>91</v>
      </c>
      <c r="BM186" s="184" t="s">
        <v>393</v>
      </c>
    </row>
    <row r="187" s="13" customFormat="1">
      <c r="A187" s="13"/>
      <c r="B187" s="186"/>
      <c r="C187" s="13"/>
      <c r="D187" s="187" t="s">
        <v>345</v>
      </c>
      <c r="E187" s="188" t="s">
        <v>1</v>
      </c>
      <c r="F187" s="189" t="s">
        <v>100</v>
      </c>
      <c r="G187" s="13"/>
      <c r="H187" s="190">
        <v>29.884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345</v>
      </c>
      <c r="AU187" s="188" t="s">
        <v>85</v>
      </c>
      <c r="AV187" s="13" t="s">
        <v>85</v>
      </c>
      <c r="AW187" s="13" t="s">
        <v>33</v>
      </c>
      <c r="AX187" s="13" t="s">
        <v>77</v>
      </c>
      <c r="AY187" s="188" t="s">
        <v>337</v>
      </c>
    </row>
    <row r="188" s="13" customFormat="1">
      <c r="A188" s="13"/>
      <c r="B188" s="186"/>
      <c r="C188" s="13"/>
      <c r="D188" s="187" t="s">
        <v>345</v>
      </c>
      <c r="E188" s="188" t="s">
        <v>1</v>
      </c>
      <c r="F188" s="189" t="s">
        <v>120</v>
      </c>
      <c r="G188" s="13"/>
      <c r="H188" s="190">
        <v>0.318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345</v>
      </c>
      <c r="AU188" s="188" t="s">
        <v>85</v>
      </c>
      <c r="AV188" s="13" t="s">
        <v>85</v>
      </c>
      <c r="AW188" s="13" t="s">
        <v>33</v>
      </c>
      <c r="AX188" s="13" t="s">
        <v>77</v>
      </c>
      <c r="AY188" s="188" t="s">
        <v>337</v>
      </c>
    </row>
    <row r="189" s="14" customFormat="1">
      <c r="A189" s="14"/>
      <c r="B189" s="195"/>
      <c r="C189" s="14"/>
      <c r="D189" s="187" t="s">
        <v>345</v>
      </c>
      <c r="E189" s="196" t="s">
        <v>1</v>
      </c>
      <c r="F189" s="197" t="s">
        <v>363</v>
      </c>
      <c r="G189" s="14"/>
      <c r="H189" s="198">
        <v>30.202000000000002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345</v>
      </c>
      <c r="AU189" s="196" t="s">
        <v>85</v>
      </c>
      <c r="AV189" s="14" t="s">
        <v>88</v>
      </c>
      <c r="AW189" s="14" t="s">
        <v>33</v>
      </c>
      <c r="AX189" s="14" t="s">
        <v>8</v>
      </c>
      <c r="AY189" s="196" t="s">
        <v>337</v>
      </c>
    </row>
    <row r="190" s="2" customFormat="1" ht="24.15" customHeight="1">
      <c r="A190" s="37"/>
      <c r="B190" s="172"/>
      <c r="C190" s="173" t="s">
        <v>394</v>
      </c>
      <c r="D190" s="173" t="s">
        <v>339</v>
      </c>
      <c r="E190" s="174" t="s">
        <v>395</v>
      </c>
      <c r="F190" s="175" t="s">
        <v>396</v>
      </c>
      <c r="G190" s="176" t="s">
        <v>342</v>
      </c>
      <c r="H190" s="177">
        <v>25</v>
      </c>
      <c r="I190" s="178"/>
      <c r="J190" s="179">
        <f>ROUND(I190*H190,0)</f>
        <v>0</v>
      </c>
      <c r="K190" s="175" t="s">
        <v>343</v>
      </c>
      <c r="L190" s="38"/>
      <c r="M190" s="180" t="s">
        <v>1</v>
      </c>
      <c r="N190" s="181" t="s">
        <v>42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91</v>
      </c>
      <c r="AT190" s="184" t="s">
        <v>339</v>
      </c>
      <c r="AU190" s="184" t="s">
        <v>85</v>
      </c>
      <c r="AY190" s="18" t="s">
        <v>337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</v>
      </c>
      <c r="BK190" s="185">
        <f>ROUND(I190*H190,0)</f>
        <v>0</v>
      </c>
      <c r="BL190" s="18" t="s">
        <v>91</v>
      </c>
      <c r="BM190" s="184" t="s">
        <v>397</v>
      </c>
    </row>
    <row r="191" s="13" customFormat="1">
      <c r="A191" s="13"/>
      <c r="B191" s="186"/>
      <c r="C191" s="13"/>
      <c r="D191" s="187" t="s">
        <v>345</v>
      </c>
      <c r="E191" s="188" t="s">
        <v>1</v>
      </c>
      <c r="F191" s="189" t="s">
        <v>398</v>
      </c>
      <c r="G191" s="13"/>
      <c r="H191" s="190">
        <v>25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345</v>
      </c>
      <c r="AU191" s="188" t="s">
        <v>85</v>
      </c>
      <c r="AV191" s="13" t="s">
        <v>85</v>
      </c>
      <c r="AW191" s="13" t="s">
        <v>33</v>
      </c>
      <c r="AX191" s="13" t="s">
        <v>8</v>
      </c>
      <c r="AY191" s="188" t="s">
        <v>337</v>
      </c>
    </row>
    <row r="192" s="2" customFormat="1" ht="16.5" customHeight="1">
      <c r="A192" s="37"/>
      <c r="B192" s="172"/>
      <c r="C192" s="211" t="s">
        <v>399</v>
      </c>
      <c r="D192" s="211" t="s">
        <v>400</v>
      </c>
      <c r="E192" s="212" t="s">
        <v>401</v>
      </c>
      <c r="F192" s="213" t="s">
        <v>402</v>
      </c>
      <c r="G192" s="214" t="s">
        <v>403</v>
      </c>
      <c r="H192" s="215">
        <v>7.5</v>
      </c>
      <c r="I192" s="216"/>
      <c r="J192" s="217">
        <f>ROUND(I192*H192,0)</f>
        <v>0</v>
      </c>
      <c r="K192" s="213" t="s">
        <v>343</v>
      </c>
      <c r="L192" s="218"/>
      <c r="M192" s="219" t="s">
        <v>1</v>
      </c>
      <c r="N192" s="220" t="s">
        <v>42</v>
      </c>
      <c r="O192" s="76"/>
      <c r="P192" s="182">
        <f>O192*H192</f>
        <v>0</v>
      </c>
      <c r="Q192" s="182">
        <v>1</v>
      </c>
      <c r="R192" s="182">
        <f>Q192*H192</f>
        <v>7.5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376</v>
      </c>
      <c r="AT192" s="184" t="s">
        <v>400</v>
      </c>
      <c r="AU192" s="184" t="s">
        <v>85</v>
      </c>
      <c r="AY192" s="18" t="s">
        <v>337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</v>
      </c>
      <c r="BK192" s="185">
        <f>ROUND(I192*H192,0)</f>
        <v>0</v>
      </c>
      <c r="BL192" s="18" t="s">
        <v>91</v>
      </c>
      <c r="BM192" s="184" t="s">
        <v>404</v>
      </c>
    </row>
    <row r="193" s="13" customFormat="1">
      <c r="A193" s="13"/>
      <c r="B193" s="186"/>
      <c r="C193" s="13"/>
      <c r="D193" s="187" t="s">
        <v>345</v>
      </c>
      <c r="E193" s="188" t="s">
        <v>1</v>
      </c>
      <c r="F193" s="189" t="s">
        <v>405</v>
      </c>
      <c r="G193" s="13"/>
      <c r="H193" s="190">
        <v>7.5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345</v>
      </c>
      <c r="AU193" s="188" t="s">
        <v>85</v>
      </c>
      <c r="AV193" s="13" t="s">
        <v>85</v>
      </c>
      <c r="AW193" s="13" t="s">
        <v>33</v>
      </c>
      <c r="AX193" s="13" t="s">
        <v>8</v>
      </c>
      <c r="AY193" s="188" t="s">
        <v>337</v>
      </c>
    </row>
    <row r="194" s="2" customFormat="1" ht="24.15" customHeight="1">
      <c r="A194" s="37"/>
      <c r="B194" s="172"/>
      <c r="C194" s="173" t="s">
        <v>9</v>
      </c>
      <c r="D194" s="173" t="s">
        <v>339</v>
      </c>
      <c r="E194" s="174" t="s">
        <v>406</v>
      </c>
      <c r="F194" s="175" t="s">
        <v>407</v>
      </c>
      <c r="G194" s="176" t="s">
        <v>342</v>
      </c>
      <c r="H194" s="177">
        <v>25</v>
      </c>
      <c r="I194" s="178"/>
      <c r="J194" s="179">
        <f>ROUND(I194*H194,0)</f>
        <v>0</v>
      </c>
      <c r="K194" s="175" t="s">
        <v>343</v>
      </c>
      <c r="L194" s="38"/>
      <c r="M194" s="180" t="s">
        <v>1</v>
      </c>
      <c r="N194" s="181" t="s">
        <v>42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91</v>
      </c>
      <c r="AT194" s="184" t="s">
        <v>339</v>
      </c>
      <c r="AU194" s="184" t="s">
        <v>85</v>
      </c>
      <c r="AY194" s="18" t="s">
        <v>337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</v>
      </c>
      <c r="BK194" s="185">
        <f>ROUND(I194*H194,0)</f>
        <v>0</v>
      </c>
      <c r="BL194" s="18" t="s">
        <v>91</v>
      </c>
      <c r="BM194" s="184" t="s">
        <v>408</v>
      </c>
    </row>
    <row r="195" s="13" customFormat="1">
      <c r="A195" s="13"/>
      <c r="B195" s="186"/>
      <c r="C195" s="13"/>
      <c r="D195" s="187" t="s">
        <v>345</v>
      </c>
      <c r="E195" s="188" t="s">
        <v>1</v>
      </c>
      <c r="F195" s="189" t="s">
        <v>398</v>
      </c>
      <c r="G195" s="13"/>
      <c r="H195" s="190">
        <v>25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345</v>
      </c>
      <c r="AU195" s="188" t="s">
        <v>85</v>
      </c>
      <c r="AV195" s="13" t="s">
        <v>85</v>
      </c>
      <c r="AW195" s="13" t="s">
        <v>33</v>
      </c>
      <c r="AX195" s="13" t="s">
        <v>8</v>
      </c>
      <c r="AY195" s="188" t="s">
        <v>337</v>
      </c>
    </row>
    <row r="196" s="2" customFormat="1" ht="16.5" customHeight="1">
      <c r="A196" s="37"/>
      <c r="B196" s="172"/>
      <c r="C196" s="211" t="s">
        <v>409</v>
      </c>
      <c r="D196" s="211" t="s">
        <v>400</v>
      </c>
      <c r="E196" s="212" t="s">
        <v>410</v>
      </c>
      <c r="F196" s="213" t="s">
        <v>411</v>
      </c>
      <c r="G196" s="214" t="s">
        <v>412</v>
      </c>
      <c r="H196" s="215">
        <v>0.625</v>
      </c>
      <c r="I196" s="216"/>
      <c r="J196" s="217">
        <f>ROUND(I196*H196,0)</f>
        <v>0</v>
      </c>
      <c r="K196" s="213" t="s">
        <v>343</v>
      </c>
      <c r="L196" s="218"/>
      <c r="M196" s="219" t="s">
        <v>1</v>
      </c>
      <c r="N196" s="220" t="s">
        <v>42</v>
      </c>
      <c r="O196" s="76"/>
      <c r="P196" s="182">
        <f>O196*H196</f>
        <v>0</v>
      </c>
      <c r="Q196" s="182">
        <v>0.001</v>
      </c>
      <c r="R196" s="182">
        <f>Q196*H196</f>
        <v>0.00062500000000000001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376</v>
      </c>
      <c r="AT196" s="184" t="s">
        <v>400</v>
      </c>
      <c r="AU196" s="184" t="s">
        <v>85</v>
      </c>
      <c r="AY196" s="18" t="s">
        <v>337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</v>
      </c>
      <c r="BK196" s="185">
        <f>ROUND(I196*H196,0)</f>
        <v>0</v>
      </c>
      <c r="BL196" s="18" t="s">
        <v>91</v>
      </c>
      <c r="BM196" s="184" t="s">
        <v>413</v>
      </c>
    </row>
    <row r="197" s="13" customFormat="1">
      <c r="A197" s="13"/>
      <c r="B197" s="186"/>
      <c r="C197" s="13"/>
      <c r="D197" s="187" t="s">
        <v>345</v>
      </c>
      <c r="E197" s="188" t="s">
        <v>1</v>
      </c>
      <c r="F197" s="189" t="s">
        <v>414</v>
      </c>
      <c r="G197" s="13"/>
      <c r="H197" s="190">
        <v>0.625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345</v>
      </c>
      <c r="AU197" s="188" t="s">
        <v>85</v>
      </c>
      <c r="AV197" s="13" t="s">
        <v>85</v>
      </c>
      <c r="AW197" s="13" t="s">
        <v>33</v>
      </c>
      <c r="AX197" s="13" t="s">
        <v>8</v>
      </c>
      <c r="AY197" s="188" t="s">
        <v>337</v>
      </c>
    </row>
    <row r="198" s="12" customFormat="1" ht="22.8" customHeight="1">
      <c r="A198" s="12"/>
      <c r="B198" s="159"/>
      <c r="C198" s="12"/>
      <c r="D198" s="160" t="s">
        <v>76</v>
      </c>
      <c r="E198" s="170" t="s">
        <v>85</v>
      </c>
      <c r="F198" s="170" t="s">
        <v>415</v>
      </c>
      <c r="G198" s="12"/>
      <c r="H198" s="12"/>
      <c r="I198" s="162"/>
      <c r="J198" s="171">
        <f>BK198</f>
        <v>0</v>
      </c>
      <c r="K198" s="12"/>
      <c r="L198" s="159"/>
      <c r="M198" s="164"/>
      <c r="N198" s="165"/>
      <c r="O198" s="165"/>
      <c r="P198" s="166">
        <f>SUM(P199:P218)</f>
        <v>0</v>
      </c>
      <c r="Q198" s="165"/>
      <c r="R198" s="166">
        <f>SUM(R199:R218)</f>
        <v>14.778086549335301</v>
      </c>
      <c r="S198" s="165"/>
      <c r="T198" s="167">
        <f>SUM(T199:T218)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0" t="s">
        <v>8</v>
      </c>
      <c r="AT198" s="168" t="s">
        <v>76</v>
      </c>
      <c r="AU198" s="168" t="s">
        <v>8</v>
      </c>
      <c r="AY198" s="160" t="s">
        <v>337</v>
      </c>
      <c r="BK198" s="169">
        <f>SUM(BK199:BK218)</f>
        <v>0</v>
      </c>
    </row>
    <row r="199" s="2" customFormat="1" ht="33" customHeight="1">
      <c r="A199" s="37"/>
      <c r="B199" s="172"/>
      <c r="C199" s="173" t="s">
        <v>207</v>
      </c>
      <c r="D199" s="173" t="s">
        <v>339</v>
      </c>
      <c r="E199" s="174" t="s">
        <v>416</v>
      </c>
      <c r="F199" s="175" t="s">
        <v>417</v>
      </c>
      <c r="G199" s="176" t="s">
        <v>359</v>
      </c>
      <c r="H199" s="177">
        <v>4.6580000000000004</v>
      </c>
      <c r="I199" s="178"/>
      <c r="J199" s="179">
        <f>ROUND(I199*H199,0)</f>
        <v>0</v>
      </c>
      <c r="K199" s="175" t="s">
        <v>343</v>
      </c>
      <c r="L199" s="38"/>
      <c r="M199" s="180" t="s">
        <v>1</v>
      </c>
      <c r="N199" s="181" t="s">
        <v>42</v>
      </c>
      <c r="O199" s="76"/>
      <c r="P199" s="182">
        <f>O199*H199</f>
        <v>0</v>
      </c>
      <c r="Q199" s="182">
        <v>1.6299999999999999</v>
      </c>
      <c r="R199" s="182">
        <f>Q199*H199</f>
        <v>7.5925400000000005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91</v>
      </c>
      <c r="AT199" s="184" t="s">
        <v>339</v>
      </c>
      <c r="AU199" s="184" t="s">
        <v>85</v>
      </c>
      <c r="AY199" s="18" t="s">
        <v>337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</v>
      </c>
      <c r="BK199" s="185">
        <f>ROUND(I199*H199,0)</f>
        <v>0</v>
      </c>
      <c r="BL199" s="18" t="s">
        <v>91</v>
      </c>
      <c r="BM199" s="184" t="s">
        <v>418</v>
      </c>
    </row>
    <row r="200" s="13" customFormat="1">
      <c r="A200" s="13"/>
      <c r="B200" s="186"/>
      <c r="C200" s="13"/>
      <c r="D200" s="187" t="s">
        <v>345</v>
      </c>
      <c r="E200" s="188" t="s">
        <v>1</v>
      </c>
      <c r="F200" s="189" t="s">
        <v>419</v>
      </c>
      <c r="G200" s="13"/>
      <c r="H200" s="190">
        <v>4.6580000000000004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345</v>
      </c>
      <c r="AU200" s="188" t="s">
        <v>85</v>
      </c>
      <c r="AV200" s="13" t="s">
        <v>85</v>
      </c>
      <c r="AW200" s="13" t="s">
        <v>33</v>
      </c>
      <c r="AX200" s="13" t="s">
        <v>8</v>
      </c>
      <c r="AY200" s="188" t="s">
        <v>337</v>
      </c>
    </row>
    <row r="201" s="2" customFormat="1" ht="33" customHeight="1">
      <c r="A201" s="37"/>
      <c r="B201" s="172"/>
      <c r="C201" s="173" t="s">
        <v>420</v>
      </c>
      <c r="D201" s="173" t="s">
        <v>339</v>
      </c>
      <c r="E201" s="174" t="s">
        <v>421</v>
      </c>
      <c r="F201" s="175" t="s">
        <v>422</v>
      </c>
      <c r="G201" s="176" t="s">
        <v>342</v>
      </c>
      <c r="H201" s="177">
        <v>49.68</v>
      </c>
      <c r="I201" s="178"/>
      <c r="J201" s="179">
        <f>ROUND(I201*H201,0)</f>
        <v>0</v>
      </c>
      <c r="K201" s="175" t="s">
        <v>343</v>
      </c>
      <c r="L201" s="38"/>
      <c r="M201" s="180" t="s">
        <v>1</v>
      </c>
      <c r="N201" s="181" t="s">
        <v>42</v>
      </c>
      <c r="O201" s="76"/>
      <c r="P201" s="182">
        <f>O201*H201</f>
        <v>0</v>
      </c>
      <c r="Q201" s="182">
        <v>0.00030945000000000001</v>
      </c>
      <c r="R201" s="182">
        <f>Q201*H201</f>
        <v>0.015373476000000001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91</v>
      </c>
      <c r="AT201" s="184" t="s">
        <v>339</v>
      </c>
      <c r="AU201" s="184" t="s">
        <v>85</v>
      </c>
      <c r="AY201" s="18" t="s">
        <v>337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8" t="s">
        <v>8</v>
      </c>
      <c r="BK201" s="185">
        <f>ROUND(I201*H201,0)</f>
        <v>0</v>
      </c>
      <c r="BL201" s="18" t="s">
        <v>91</v>
      </c>
      <c r="BM201" s="184" t="s">
        <v>423</v>
      </c>
    </row>
    <row r="202" s="13" customFormat="1">
      <c r="A202" s="13"/>
      <c r="B202" s="186"/>
      <c r="C202" s="13"/>
      <c r="D202" s="187" t="s">
        <v>345</v>
      </c>
      <c r="E202" s="188" t="s">
        <v>1</v>
      </c>
      <c r="F202" s="189" t="s">
        <v>424</v>
      </c>
      <c r="G202" s="13"/>
      <c r="H202" s="190">
        <v>49.68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345</v>
      </c>
      <c r="AU202" s="188" t="s">
        <v>85</v>
      </c>
      <c r="AV202" s="13" t="s">
        <v>85</v>
      </c>
      <c r="AW202" s="13" t="s">
        <v>33</v>
      </c>
      <c r="AX202" s="13" t="s">
        <v>8</v>
      </c>
      <c r="AY202" s="188" t="s">
        <v>337</v>
      </c>
    </row>
    <row r="203" s="2" customFormat="1" ht="24.15" customHeight="1">
      <c r="A203" s="37"/>
      <c r="B203" s="172"/>
      <c r="C203" s="211" t="s">
        <v>425</v>
      </c>
      <c r="D203" s="211" t="s">
        <v>400</v>
      </c>
      <c r="E203" s="212" t="s">
        <v>426</v>
      </c>
      <c r="F203" s="213" t="s">
        <v>427</v>
      </c>
      <c r="G203" s="214" t="s">
        <v>342</v>
      </c>
      <c r="H203" s="215">
        <v>54.648000000000003</v>
      </c>
      <c r="I203" s="216"/>
      <c r="J203" s="217">
        <f>ROUND(I203*H203,0)</f>
        <v>0</v>
      </c>
      <c r="K203" s="213" t="s">
        <v>343</v>
      </c>
      <c r="L203" s="218"/>
      <c r="M203" s="219" t="s">
        <v>1</v>
      </c>
      <c r="N203" s="220" t="s">
        <v>42</v>
      </c>
      <c r="O203" s="76"/>
      <c r="P203" s="182">
        <f>O203*H203</f>
        <v>0</v>
      </c>
      <c r="Q203" s="182">
        <v>0.00029999999999999997</v>
      </c>
      <c r="R203" s="182">
        <f>Q203*H203</f>
        <v>0.0163944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376</v>
      </c>
      <c r="AT203" s="184" t="s">
        <v>400</v>
      </c>
      <c r="AU203" s="184" t="s">
        <v>85</v>
      </c>
      <c r="AY203" s="18" t="s">
        <v>337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</v>
      </c>
      <c r="BK203" s="185">
        <f>ROUND(I203*H203,0)</f>
        <v>0</v>
      </c>
      <c r="BL203" s="18" t="s">
        <v>91</v>
      </c>
      <c r="BM203" s="184" t="s">
        <v>428</v>
      </c>
    </row>
    <row r="204" s="13" customFormat="1">
      <c r="A204" s="13"/>
      <c r="B204" s="186"/>
      <c r="C204" s="13"/>
      <c r="D204" s="187" t="s">
        <v>345</v>
      </c>
      <c r="E204" s="188" t="s">
        <v>1</v>
      </c>
      <c r="F204" s="189" t="s">
        <v>429</v>
      </c>
      <c r="G204" s="13"/>
      <c r="H204" s="190">
        <v>54.648000000000003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345</v>
      </c>
      <c r="AU204" s="188" t="s">
        <v>85</v>
      </c>
      <c r="AV204" s="13" t="s">
        <v>85</v>
      </c>
      <c r="AW204" s="13" t="s">
        <v>33</v>
      </c>
      <c r="AX204" s="13" t="s">
        <v>8</v>
      </c>
      <c r="AY204" s="188" t="s">
        <v>337</v>
      </c>
    </row>
    <row r="205" s="2" customFormat="1" ht="24.15" customHeight="1">
      <c r="A205" s="37"/>
      <c r="B205" s="172"/>
      <c r="C205" s="173" t="s">
        <v>430</v>
      </c>
      <c r="D205" s="173" t="s">
        <v>339</v>
      </c>
      <c r="E205" s="174" t="s">
        <v>431</v>
      </c>
      <c r="F205" s="175" t="s">
        <v>432</v>
      </c>
      <c r="G205" s="176" t="s">
        <v>433</v>
      </c>
      <c r="H205" s="177">
        <v>31.050000000000001</v>
      </c>
      <c r="I205" s="178"/>
      <c r="J205" s="179">
        <f>ROUND(I205*H205,0)</f>
        <v>0</v>
      </c>
      <c r="K205" s="175" t="s">
        <v>343</v>
      </c>
      <c r="L205" s="38"/>
      <c r="M205" s="180" t="s">
        <v>1</v>
      </c>
      <c r="N205" s="181" t="s">
        <v>42</v>
      </c>
      <c r="O205" s="76"/>
      <c r="P205" s="182">
        <f>O205*H205</f>
        <v>0</v>
      </c>
      <c r="Q205" s="182">
        <v>0.00048959999999999997</v>
      </c>
      <c r="R205" s="182">
        <f>Q205*H205</f>
        <v>0.01520208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91</v>
      </c>
      <c r="AT205" s="184" t="s">
        <v>339</v>
      </c>
      <c r="AU205" s="184" t="s">
        <v>85</v>
      </c>
      <c r="AY205" s="18" t="s">
        <v>337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</v>
      </c>
      <c r="BK205" s="185">
        <f>ROUND(I205*H205,0)</f>
        <v>0</v>
      </c>
      <c r="BL205" s="18" t="s">
        <v>91</v>
      </c>
      <c r="BM205" s="184" t="s">
        <v>434</v>
      </c>
    </row>
    <row r="206" s="13" customFormat="1">
      <c r="A206" s="13"/>
      <c r="B206" s="186"/>
      <c r="C206" s="13"/>
      <c r="D206" s="187" t="s">
        <v>345</v>
      </c>
      <c r="E206" s="188" t="s">
        <v>1</v>
      </c>
      <c r="F206" s="189" t="s">
        <v>435</v>
      </c>
      <c r="G206" s="13"/>
      <c r="H206" s="190">
        <v>4.21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345</v>
      </c>
      <c r="AU206" s="188" t="s">
        <v>85</v>
      </c>
      <c r="AV206" s="13" t="s">
        <v>85</v>
      </c>
      <c r="AW206" s="13" t="s">
        <v>33</v>
      </c>
      <c r="AX206" s="13" t="s">
        <v>77</v>
      </c>
      <c r="AY206" s="188" t="s">
        <v>337</v>
      </c>
    </row>
    <row r="207" s="13" customFormat="1">
      <c r="A207" s="13"/>
      <c r="B207" s="186"/>
      <c r="C207" s="13"/>
      <c r="D207" s="187" t="s">
        <v>345</v>
      </c>
      <c r="E207" s="188" t="s">
        <v>1</v>
      </c>
      <c r="F207" s="189" t="s">
        <v>436</v>
      </c>
      <c r="G207" s="13"/>
      <c r="H207" s="190">
        <v>9.6699999999999999</v>
      </c>
      <c r="I207" s="191"/>
      <c r="J207" s="13"/>
      <c r="K207" s="13"/>
      <c r="L207" s="186"/>
      <c r="M207" s="192"/>
      <c r="N207" s="193"/>
      <c r="O207" s="193"/>
      <c r="P207" s="193"/>
      <c r="Q207" s="193"/>
      <c r="R207" s="193"/>
      <c r="S207" s="193"/>
      <c r="T207" s="19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8" t="s">
        <v>345</v>
      </c>
      <c r="AU207" s="188" t="s">
        <v>85</v>
      </c>
      <c r="AV207" s="13" t="s">
        <v>85</v>
      </c>
      <c r="AW207" s="13" t="s">
        <v>33</v>
      </c>
      <c r="AX207" s="13" t="s">
        <v>77</v>
      </c>
      <c r="AY207" s="188" t="s">
        <v>337</v>
      </c>
    </row>
    <row r="208" s="14" customFormat="1">
      <c r="A208" s="14"/>
      <c r="B208" s="195"/>
      <c r="C208" s="14"/>
      <c r="D208" s="187" t="s">
        <v>345</v>
      </c>
      <c r="E208" s="196" t="s">
        <v>1</v>
      </c>
      <c r="F208" s="197" t="s">
        <v>437</v>
      </c>
      <c r="G208" s="14"/>
      <c r="H208" s="198">
        <v>13.880000000000001</v>
      </c>
      <c r="I208" s="199"/>
      <c r="J208" s="14"/>
      <c r="K208" s="14"/>
      <c r="L208" s="195"/>
      <c r="M208" s="200"/>
      <c r="N208" s="201"/>
      <c r="O208" s="201"/>
      <c r="P208" s="201"/>
      <c r="Q208" s="201"/>
      <c r="R208" s="201"/>
      <c r="S208" s="201"/>
      <c r="T208" s="20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6" t="s">
        <v>345</v>
      </c>
      <c r="AU208" s="196" t="s">
        <v>85</v>
      </c>
      <c r="AV208" s="14" t="s">
        <v>88</v>
      </c>
      <c r="AW208" s="14" t="s">
        <v>33</v>
      </c>
      <c r="AX208" s="14" t="s">
        <v>77</v>
      </c>
      <c r="AY208" s="196" t="s">
        <v>337</v>
      </c>
    </row>
    <row r="209" s="13" customFormat="1">
      <c r="A209" s="13"/>
      <c r="B209" s="186"/>
      <c r="C209" s="13"/>
      <c r="D209" s="187" t="s">
        <v>345</v>
      </c>
      <c r="E209" s="188" t="s">
        <v>1</v>
      </c>
      <c r="F209" s="189" t="s">
        <v>438</v>
      </c>
      <c r="G209" s="13"/>
      <c r="H209" s="190">
        <v>3.9700000000000002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345</v>
      </c>
      <c r="AU209" s="188" t="s">
        <v>85</v>
      </c>
      <c r="AV209" s="13" t="s">
        <v>85</v>
      </c>
      <c r="AW209" s="13" t="s">
        <v>33</v>
      </c>
      <c r="AX209" s="13" t="s">
        <v>77</v>
      </c>
      <c r="AY209" s="188" t="s">
        <v>337</v>
      </c>
    </row>
    <row r="210" s="14" customFormat="1">
      <c r="A210" s="14"/>
      <c r="B210" s="195"/>
      <c r="C210" s="14"/>
      <c r="D210" s="187" t="s">
        <v>345</v>
      </c>
      <c r="E210" s="196" t="s">
        <v>1</v>
      </c>
      <c r="F210" s="197" t="s">
        <v>439</v>
      </c>
      <c r="G210" s="14"/>
      <c r="H210" s="198">
        <v>3.9700000000000002</v>
      </c>
      <c r="I210" s="199"/>
      <c r="J210" s="14"/>
      <c r="K210" s="14"/>
      <c r="L210" s="195"/>
      <c r="M210" s="200"/>
      <c r="N210" s="201"/>
      <c r="O210" s="201"/>
      <c r="P210" s="201"/>
      <c r="Q210" s="201"/>
      <c r="R210" s="201"/>
      <c r="S210" s="201"/>
      <c r="T210" s="20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6" t="s">
        <v>345</v>
      </c>
      <c r="AU210" s="196" t="s">
        <v>85</v>
      </c>
      <c r="AV210" s="14" t="s">
        <v>88</v>
      </c>
      <c r="AW210" s="14" t="s">
        <v>33</v>
      </c>
      <c r="AX210" s="14" t="s">
        <v>77</v>
      </c>
      <c r="AY210" s="196" t="s">
        <v>337</v>
      </c>
    </row>
    <row r="211" s="13" customFormat="1">
      <c r="A211" s="13"/>
      <c r="B211" s="186"/>
      <c r="C211" s="13"/>
      <c r="D211" s="187" t="s">
        <v>345</v>
      </c>
      <c r="E211" s="188" t="s">
        <v>1</v>
      </c>
      <c r="F211" s="189" t="s">
        <v>440</v>
      </c>
      <c r="G211" s="13"/>
      <c r="H211" s="190">
        <v>13.199999999999999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345</v>
      </c>
      <c r="AU211" s="188" t="s">
        <v>85</v>
      </c>
      <c r="AV211" s="13" t="s">
        <v>85</v>
      </c>
      <c r="AW211" s="13" t="s">
        <v>33</v>
      </c>
      <c r="AX211" s="13" t="s">
        <v>77</v>
      </c>
      <c r="AY211" s="188" t="s">
        <v>337</v>
      </c>
    </row>
    <row r="212" s="14" customFormat="1">
      <c r="A212" s="14"/>
      <c r="B212" s="195"/>
      <c r="C212" s="14"/>
      <c r="D212" s="187" t="s">
        <v>345</v>
      </c>
      <c r="E212" s="196" t="s">
        <v>1</v>
      </c>
      <c r="F212" s="197" t="s">
        <v>441</v>
      </c>
      <c r="G212" s="14"/>
      <c r="H212" s="198">
        <v>13.199999999999999</v>
      </c>
      <c r="I212" s="199"/>
      <c r="J212" s="14"/>
      <c r="K212" s="14"/>
      <c r="L212" s="195"/>
      <c r="M212" s="200"/>
      <c r="N212" s="201"/>
      <c r="O212" s="201"/>
      <c r="P212" s="201"/>
      <c r="Q212" s="201"/>
      <c r="R212" s="201"/>
      <c r="S212" s="201"/>
      <c r="T212" s="20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6" t="s">
        <v>345</v>
      </c>
      <c r="AU212" s="196" t="s">
        <v>85</v>
      </c>
      <c r="AV212" s="14" t="s">
        <v>88</v>
      </c>
      <c r="AW212" s="14" t="s">
        <v>33</v>
      </c>
      <c r="AX212" s="14" t="s">
        <v>77</v>
      </c>
      <c r="AY212" s="196" t="s">
        <v>337</v>
      </c>
    </row>
    <row r="213" s="15" customFormat="1">
      <c r="A213" s="15"/>
      <c r="B213" s="203"/>
      <c r="C213" s="15"/>
      <c r="D213" s="187" t="s">
        <v>345</v>
      </c>
      <c r="E213" s="204" t="s">
        <v>193</v>
      </c>
      <c r="F213" s="205" t="s">
        <v>442</v>
      </c>
      <c r="G213" s="15"/>
      <c r="H213" s="206">
        <v>31.050000000000001</v>
      </c>
      <c r="I213" s="207"/>
      <c r="J213" s="15"/>
      <c r="K213" s="15"/>
      <c r="L213" s="203"/>
      <c r="M213" s="208"/>
      <c r="N213" s="209"/>
      <c r="O213" s="209"/>
      <c r="P213" s="209"/>
      <c r="Q213" s="209"/>
      <c r="R213" s="209"/>
      <c r="S213" s="209"/>
      <c r="T213" s="21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04" t="s">
        <v>345</v>
      </c>
      <c r="AU213" s="204" t="s">
        <v>85</v>
      </c>
      <c r="AV213" s="15" t="s">
        <v>91</v>
      </c>
      <c r="AW213" s="15" t="s">
        <v>33</v>
      </c>
      <c r="AX213" s="15" t="s">
        <v>8</v>
      </c>
      <c r="AY213" s="204" t="s">
        <v>337</v>
      </c>
    </row>
    <row r="214" s="2" customFormat="1" ht="16.5" customHeight="1">
      <c r="A214" s="37"/>
      <c r="B214" s="172"/>
      <c r="C214" s="173" t="s">
        <v>7</v>
      </c>
      <c r="D214" s="173" t="s">
        <v>339</v>
      </c>
      <c r="E214" s="174" t="s">
        <v>443</v>
      </c>
      <c r="F214" s="175" t="s">
        <v>444</v>
      </c>
      <c r="G214" s="176" t="s">
        <v>359</v>
      </c>
      <c r="H214" s="177">
        <v>2.79</v>
      </c>
      <c r="I214" s="178"/>
      <c r="J214" s="179">
        <f>ROUND(I214*H214,0)</f>
        <v>0</v>
      </c>
      <c r="K214" s="175" t="s">
        <v>343</v>
      </c>
      <c r="L214" s="38"/>
      <c r="M214" s="180" t="s">
        <v>1</v>
      </c>
      <c r="N214" s="181" t="s">
        <v>42</v>
      </c>
      <c r="O214" s="76"/>
      <c r="P214" s="182">
        <f>O214*H214</f>
        <v>0</v>
      </c>
      <c r="Q214" s="182">
        <v>2.5018722040000001</v>
      </c>
      <c r="R214" s="182">
        <f>Q214*H214</f>
        <v>6.9802234491600004</v>
      </c>
      <c r="S214" s="182">
        <v>0</v>
      </c>
      <c r="T214" s="18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4" t="s">
        <v>91</v>
      </c>
      <c r="AT214" s="184" t="s">
        <v>339</v>
      </c>
      <c r="AU214" s="184" t="s">
        <v>85</v>
      </c>
      <c r="AY214" s="18" t="s">
        <v>337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8" t="s">
        <v>8</v>
      </c>
      <c r="BK214" s="185">
        <f>ROUND(I214*H214,0)</f>
        <v>0</v>
      </c>
      <c r="BL214" s="18" t="s">
        <v>91</v>
      </c>
      <c r="BM214" s="184" t="s">
        <v>445</v>
      </c>
    </row>
    <row r="215" s="13" customFormat="1">
      <c r="A215" s="13"/>
      <c r="B215" s="186"/>
      <c r="C215" s="13"/>
      <c r="D215" s="187" t="s">
        <v>345</v>
      </c>
      <c r="E215" s="188" t="s">
        <v>1</v>
      </c>
      <c r="F215" s="189" t="s">
        <v>446</v>
      </c>
      <c r="G215" s="13"/>
      <c r="H215" s="190">
        <v>2.79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345</v>
      </c>
      <c r="AU215" s="188" t="s">
        <v>85</v>
      </c>
      <c r="AV215" s="13" t="s">
        <v>85</v>
      </c>
      <c r="AW215" s="13" t="s">
        <v>33</v>
      </c>
      <c r="AX215" s="13" t="s">
        <v>77</v>
      </c>
      <c r="AY215" s="188" t="s">
        <v>337</v>
      </c>
    </row>
    <row r="216" s="14" customFormat="1">
      <c r="A216" s="14"/>
      <c r="B216" s="195"/>
      <c r="C216" s="14"/>
      <c r="D216" s="187" t="s">
        <v>345</v>
      </c>
      <c r="E216" s="196" t="s">
        <v>1</v>
      </c>
      <c r="F216" s="197" t="s">
        <v>363</v>
      </c>
      <c r="G216" s="14"/>
      <c r="H216" s="198">
        <v>2.79</v>
      </c>
      <c r="I216" s="199"/>
      <c r="J216" s="14"/>
      <c r="K216" s="14"/>
      <c r="L216" s="195"/>
      <c r="M216" s="200"/>
      <c r="N216" s="201"/>
      <c r="O216" s="201"/>
      <c r="P216" s="201"/>
      <c r="Q216" s="201"/>
      <c r="R216" s="201"/>
      <c r="S216" s="201"/>
      <c r="T216" s="20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6" t="s">
        <v>345</v>
      </c>
      <c r="AU216" s="196" t="s">
        <v>85</v>
      </c>
      <c r="AV216" s="14" t="s">
        <v>88</v>
      </c>
      <c r="AW216" s="14" t="s">
        <v>33</v>
      </c>
      <c r="AX216" s="14" t="s">
        <v>8</v>
      </c>
      <c r="AY216" s="196" t="s">
        <v>337</v>
      </c>
    </row>
    <row r="217" s="2" customFormat="1" ht="16.5" customHeight="1">
      <c r="A217" s="37"/>
      <c r="B217" s="172"/>
      <c r="C217" s="173" t="s">
        <v>447</v>
      </c>
      <c r="D217" s="173" t="s">
        <v>339</v>
      </c>
      <c r="E217" s="174" t="s">
        <v>448</v>
      </c>
      <c r="F217" s="175" t="s">
        <v>449</v>
      </c>
      <c r="G217" s="176" t="s">
        <v>403</v>
      </c>
      <c r="H217" s="177">
        <v>0.14899999999999999</v>
      </c>
      <c r="I217" s="178"/>
      <c r="J217" s="179">
        <f>ROUND(I217*H217,0)</f>
        <v>0</v>
      </c>
      <c r="K217" s="175" t="s">
        <v>343</v>
      </c>
      <c r="L217" s="38"/>
      <c r="M217" s="180" t="s">
        <v>1</v>
      </c>
      <c r="N217" s="181" t="s">
        <v>42</v>
      </c>
      <c r="O217" s="76"/>
      <c r="P217" s="182">
        <f>O217*H217</f>
        <v>0</v>
      </c>
      <c r="Q217" s="182">
        <v>1.0627727797</v>
      </c>
      <c r="R217" s="182">
        <f>Q217*H217</f>
        <v>0.1583531441753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91</v>
      </c>
      <c r="AT217" s="184" t="s">
        <v>339</v>
      </c>
      <c r="AU217" s="184" t="s">
        <v>85</v>
      </c>
      <c r="AY217" s="18" t="s">
        <v>337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</v>
      </c>
      <c r="BK217" s="185">
        <f>ROUND(I217*H217,0)</f>
        <v>0</v>
      </c>
      <c r="BL217" s="18" t="s">
        <v>91</v>
      </c>
      <c r="BM217" s="184" t="s">
        <v>450</v>
      </c>
    </row>
    <row r="218" s="13" customFormat="1">
      <c r="A218" s="13"/>
      <c r="B218" s="186"/>
      <c r="C218" s="13"/>
      <c r="D218" s="187" t="s">
        <v>345</v>
      </c>
      <c r="E218" s="188" t="s">
        <v>1</v>
      </c>
      <c r="F218" s="189" t="s">
        <v>451</v>
      </c>
      <c r="G218" s="13"/>
      <c r="H218" s="190">
        <v>0.14899999999999999</v>
      </c>
      <c r="I218" s="191"/>
      <c r="J218" s="13"/>
      <c r="K218" s="13"/>
      <c r="L218" s="186"/>
      <c r="M218" s="192"/>
      <c r="N218" s="193"/>
      <c r="O218" s="193"/>
      <c r="P218" s="193"/>
      <c r="Q218" s="193"/>
      <c r="R218" s="193"/>
      <c r="S218" s="193"/>
      <c r="T218" s="19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8" t="s">
        <v>345</v>
      </c>
      <c r="AU218" s="188" t="s">
        <v>85</v>
      </c>
      <c r="AV218" s="13" t="s">
        <v>85</v>
      </c>
      <c r="AW218" s="13" t="s">
        <v>33</v>
      </c>
      <c r="AX218" s="13" t="s">
        <v>8</v>
      </c>
      <c r="AY218" s="188" t="s">
        <v>337</v>
      </c>
    </row>
    <row r="219" s="12" customFormat="1" ht="22.8" customHeight="1">
      <c r="A219" s="12"/>
      <c r="B219" s="159"/>
      <c r="C219" s="12"/>
      <c r="D219" s="160" t="s">
        <v>76</v>
      </c>
      <c r="E219" s="170" t="s">
        <v>88</v>
      </c>
      <c r="F219" s="170" t="s">
        <v>452</v>
      </c>
      <c r="G219" s="12"/>
      <c r="H219" s="12"/>
      <c r="I219" s="162"/>
      <c r="J219" s="171">
        <f>BK219</f>
        <v>0</v>
      </c>
      <c r="K219" s="12"/>
      <c r="L219" s="159"/>
      <c r="M219" s="164"/>
      <c r="N219" s="165"/>
      <c r="O219" s="165"/>
      <c r="P219" s="166">
        <f>SUM(P220:P290)</f>
        <v>0</v>
      </c>
      <c r="Q219" s="165"/>
      <c r="R219" s="166">
        <f>SUM(R220:R290)</f>
        <v>26.0907977862</v>
      </c>
      <c r="S219" s="165"/>
      <c r="T219" s="167">
        <f>SUM(T220:T290)</f>
        <v>0.0017820000000000002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0" t="s">
        <v>8</v>
      </c>
      <c r="AT219" s="168" t="s">
        <v>76</v>
      </c>
      <c r="AU219" s="168" t="s">
        <v>8</v>
      </c>
      <c r="AY219" s="160" t="s">
        <v>337</v>
      </c>
      <c r="BK219" s="169">
        <f>SUM(BK220:BK290)</f>
        <v>0</v>
      </c>
    </row>
    <row r="220" s="2" customFormat="1" ht="24.15" customHeight="1">
      <c r="A220" s="37"/>
      <c r="B220" s="172"/>
      <c r="C220" s="173" t="s">
        <v>453</v>
      </c>
      <c r="D220" s="173" t="s">
        <v>339</v>
      </c>
      <c r="E220" s="174" t="s">
        <v>454</v>
      </c>
      <c r="F220" s="175" t="s">
        <v>455</v>
      </c>
      <c r="G220" s="176" t="s">
        <v>359</v>
      </c>
      <c r="H220" s="177">
        <v>3.7189999999999999</v>
      </c>
      <c r="I220" s="178"/>
      <c r="J220" s="179">
        <f>ROUND(I220*H220,0)</f>
        <v>0</v>
      </c>
      <c r="K220" s="175" t="s">
        <v>343</v>
      </c>
      <c r="L220" s="38"/>
      <c r="M220" s="180" t="s">
        <v>1</v>
      </c>
      <c r="N220" s="181" t="s">
        <v>42</v>
      </c>
      <c r="O220" s="76"/>
      <c r="P220" s="182">
        <f>O220*H220</f>
        <v>0</v>
      </c>
      <c r="Q220" s="182">
        <v>1.8775</v>
      </c>
      <c r="R220" s="182">
        <f>Q220*H220</f>
        <v>6.9824224999999993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91</v>
      </c>
      <c r="AT220" s="184" t="s">
        <v>339</v>
      </c>
      <c r="AU220" s="184" t="s">
        <v>85</v>
      </c>
      <c r="AY220" s="18" t="s">
        <v>337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</v>
      </c>
      <c r="BK220" s="185">
        <f>ROUND(I220*H220,0)</f>
        <v>0</v>
      </c>
      <c r="BL220" s="18" t="s">
        <v>91</v>
      </c>
      <c r="BM220" s="184" t="s">
        <v>456</v>
      </c>
    </row>
    <row r="221" s="13" customFormat="1">
      <c r="A221" s="13"/>
      <c r="B221" s="186"/>
      <c r="C221" s="13"/>
      <c r="D221" s="187" t="s">
        <v>345</v>
      </c>
      <c r="E221" s="188" t="s">
        <v>1</v>
      </c>
      <c r="F221" s="189" t="s">
        <v>457</v>
      </c>
      <c r="G221" s="13"/>
      <c r="H221" s="190">
        <v>0.40300000000000002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345</v>
      </c>
      <c r="AU221" s="188" t="s">
        <v>85</v>
      </c>
      <c r="AV221" s="13" t="s">
        <v>85</v>
      </c>
      <c r="AW221" s="13" t="s">
        <v>33</v>
      </c>
      <c r="AX221" s="13" t="s">
        <v>77</v>
      </c>
      <c r="AY221" s="188" t="s">
        <v>337</v>
      </c>
    </row>
    <row r="222" s="14" customFormat="1">
      <c r="A222" s="14"/>
      <c r="B222" s="195"/>
      <c r="C222" s="14"/>
      <c r="D222" s="187" t="s">
        <v>345</v>
      </c>
      <c r="E222" s="196" t="s">
        <v>1</v>
      </c>
      <c r="F222" s="197" t="s">
        <v>458</v>
      </c>
      <c r="G222" s="14"/>
      <c r="H222" s="198">
        <v>0.40300000000000002</v>
      </c>
      <c r="I222" s="199"/>
      <c r="J222" s="14"/>
      <c r="K222" s="14"/>
      <c r="L222" s="195"/>
      <c r="M222" s="200"/>
      <c r="N222" s="201"/>
      <c r="O222" s="201"/>
      <c r="P222" s="201"/>
      <c r="Q222" s="201"/>
      <c r="R222" s="201"/>
      <c r="S222" s="201"/>
      <c r="T222" s="20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6" t="s">
        <v>345</v>
      </c>
      <c r="AU222" s="196" t="s">
        <v>85</v>
      </c>
      <c r="AV222" s="14" t="s">
        <v>88</v>
      </c>
      <c r="AW222" s="14" t="s">
        <v>33</v>
      </c>
      <c r="AX222" s="14" t="s">
        <v>77</v>
      </c>
      <c r="AY222" s="196" t="s">
        <v>337</v>
      </c>
    </row>
    <row r="223" s="13" customFormat="1">
      <c r="A223" s="13"/>
      <c r="B223" s="186"/>
      <c r="C223" s="13"/>
      <c r="D223" s="187" t="s">
        <v>345</v>
      </c>
      <c r="E223" s="188" t="s">
        <v>1</v>
      </c>
      <c r="F223" s="189" t="s">
        <v>459</v>
      </c>
      <c r="G223" s="13"/>
      <c r="H223" s="190">
        <v>0.34000000000000002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345</v>
      </c>
      <c r="AU223" s="188" t="s">
        <v>85</v>
      </c>
      <c r="AV223" s="13" t="s">
        <v>85</v>
      </c>
      <c r="AW223" s="13" t="s">
        <v>33</v>
      </c>
      <c r="AX223" s="13" t="s">
        <v>77</v>
      </c>
      <c r="AY223" s="188" t="s">
        <v>337</v>
      </c>
    </row>
    <row r="224" s="13" customFormat="1">
      <c r="A224" s="13"/>
      <c r="B224" s="186"/>
      <c r="C224" s="13"/>
      <c r="D224" s="187" t="s">
        <v>345</v>
      </c>
      <c r="E224" s="188" t="s">
        <v>1</v>
      </c>
      <c r="F224" s="189" t="s">
        <v>460</v>
      </c>
      <c r="G224" s="13"/>
      <c r="H224" s="190">
        <v>0.215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345</v>
      </c>
      <c r="AU224" s="188" t="s">
        <v>85</v>
      </c>
      <c r="AV224" s="13" t="s">
        <v>85</v>
      </c>
      <c r="AW224" s="13" t="s">
        <v>33</v>
      </c>
      <c r="AX224" s="13" t="s">
        <v>77</v>
      </c>
      <c r="AY224" s="188" t="s">
        <v>337</v>
      </c>
    </row>
    <row r="225" s="13" customFormat="1">
      <c r="A225" s="13"/>
      <c r="B225" s="186"/>
      <c r="C225" s="13"/>
      <c r="D225" s="187" t="s">
        <v>345</v>
      </c>
      <c r="E225" s="188" t="s">
        <v>1</v>
      </c>
      <c r="F225" s="189" t="s">
        <v>461</v>
      </c>
      <c r="G225" s="13"/>
      <c r="H225" s="190">
        <v>0.67200000000000004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345</v>
      </c>
      <c r="AU225" s="188" t="s">
        <v>85</v>
      </c>
      <c r="AV225" s="13" t="s">
        <v>85</v>
      </c>
      <c r="AW225" s="13" t="s">
        <v>33</v>
      </c>
      <c r="AX225" s="13" t="s">
        <v>77</v>
      </c>
      <c r="AY225" s="188" t="s">
        <v>337</v>
      </c>
    </row>
    <row r="226" s="13" customFormat="1">
      <c r="A226" s="13"/>
      <c r="B226" s="186"/>
      <c r="C226" s="13"/>
      <c r="D226" s="187" t="s">
        <v>345</v>
      </c>
      <c r="E226" s="188" t="s">
        <v>1</v>
      </c>
      <c r="F226" s="189" t="s">
        <v>462</v>
      </c>
      <c r="G226" s="13"/>
      <c r="H226" s="190">
        <v>0.54000000000000004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345</v>
      </c>
      <c r="AU226" s="188" t="s">
        <v>85</v>
      </c>
      <c r="AV226" s="13" t="s">
        <v>85</v>
      </c>
      <c r="AW226" s="13" t="s">
        <v>33</v>
      </c>
      <c r="AX226" s="13" t="s">
        <v>77</v>
      </c>
      <c r="AY226" s="188" t="s">
        <v>337</v>
      </c>
    </row>
    <row r="227" s="13" customFormat="1">
      <c r="A227" s="13"/>
      <c r="B227" s="186"/>
      <c r="C227" s="13"/>
      <c r="D227" s="187" t="s">
        <v>345</v>
      </c>
      <c r="E227" s="188" t="s">
        <v>1</v>
      </c>
      <c r="F227" s="189" t="s">
        <v>463</v>
      </c>
      <c r="G227" s="13"/>
      <c r="H227" s="190">
        <v>0.48599999999999999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345</v>
      </c>
      <c r="AU227" s="188" t="s">
        <v>85</v>
      </c>
      <c r="AV227" s="13" t="s">
        <v>85</v>
      </c>
      <c r="AW227" s="13" t="s">
        <v>33</v>
      </c>
      <c r="AX227" s="13" t="s">
        <v>77</v>
      </c>
      <c r="AY227" s="188" t="s">
        <v>337</v>
      </c>
    </row>
    <row r="228" s="13" customFormat="1">
      <c r="A228" s="13"/>
      <c r="B228" s="186"/>
      <c r="C228" s="13"/>
      <c r="D228" s="187" t="s">
        <v>345</v>
      </c>
      <c r="E228" s="188" t="s">
        <v>1</v>
      </c>
      <c r="F228" s="189" t="s">
        <v>464</v>
      </c>
      <c r="G228" s="13"/>
      <c r="H228" s="190">
        <v>1.0629999999999999</v>
      </c>
      <c r="I228" s="191"/>
      <c r="J228" s="13"/>
      <c r="K228" s="13"/>
      <c r="L228" s="186"/>
      <c r="M228" s="192"/>
      <c r="N228" s="193"/>
      <c r="O228" s="193"/>
      <c r="P228" s="193"/>
      <c r="Q228" s="193"/>
      <c r="R228" s="193"/>
      <c r="S228" s="193"/>
      <c r="T228" s="19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8" t="s">
        <v>345</v>
      </c>
      <c r="AU228" s="188" t="s">
        <v>85</v>
      </c>
      <c r="AV228" s="13" t="s">
        <v>85</v>
      </c>
      <c r="AW228" s="13" t="s">
        <v>33</v>
      </c>
      <c r="AX228" s="13" t="s">
        <v>77</v>
      </c>
      <c r="AY228" s="188" t="s">
        <v>337</v>
      </c>
    </row>
    <row r="229" s="14" customFormat="1">
      <c r="A229" s="14"/>
      <c r="B229" s="195"/>
      <c r="C229" s="14"/>
      <c r="D229" s="187" t="s">
        <v>345</v>
      </c>
      <c r="E229" s="196" t="s">
        <v>1</v>
      </c>
      <c r="F229" s="197" t="s">
        <v>465</v>
      </c>
      <c r="G229" s="14"/>
      <c r="H229" s="198">
        <v>3.3159999999999998</v>
      </c>
      <c r="I229" s="199"/>
      <c r="J229" s="14"/>
      <c r="K229" s="14"/>
      <c r="L229" s="195"/>
      <c r="M229" s="200"/>
      <c r="N229" s="201"/>
      <c r="O229" s="201"/>
      <c r="P229" s="201"/>
      <c r="Q229" s="201"/>
      <c r="R229" s="201"/>
      <c r="S229" s="201"/>
      <c r="T229" s="20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6" t="s">
        <v>345</v>
      </c>
      <c r="AU229" s="196" t="s">
        <v>85</v>
      </c>
      <c r="AV229" s="14" t="s">
        <v>88</v>
      </c>
      <c r="AW229" s="14" t="s">
        <v>33</v>
      </c>
      <c r="AX229" s="14" t="s">
        <v>77</v>
      </c>
      <c r="AY229" s="196" t="s">
        <v>337</v>
      </c>
    </row>
    <row r="230" s="15" customFormat="1">
      <c r="A230" s="15"/>
      <c r="B230" s="203"/>
      <c r="C230" s="15"/>
      <c r="D230" s="187" t="s">
        <v>345</v>
      </c>
      <c r="E230" s="204" t="s">
        <v>1</v>
      </c>
      <c r="F230" s="205" t="s">
        <v>353</v>
      </c>
      <c r="G230" s="15"/>
      <c r="H230" s="206">
        <v>3.7189999999999999</v>
      </c>
      <c r="I230" s="207"/>
      <c r="J230" s="15"/>
      <c r="K230" s="15"/>
      <c r="L230" s="203"/>
      <c r="M230" s="208"/>
      <c r="N230" s="209"/>
      <c r="O230" s="209"/>
      <c r="P230" s="209"/>
      <c r="Q230" s="209"/>
      <c r="R230" s="209"/>
      <c r="S230" s="209"/>
      <c r="T230" s="21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4" t="s">
        <v>345</v>
      </c>
      <c r="AU230" s="204" t="s">
        <v>85</v>
      </c>
      <c r="AV230" s="15" t="s">
        <v>91</v>
      </c>
      <c r="AW230" s="15" t="s">
        <v>33</v>
      </c>
      <c r="AX230" s="15" t="s">
        <v>8</v>
      </c>
      <c r="AY230" s="204" t="s">
        <v>337</v>
      </c>
    </row>
    <row r="231" s="2" customFormat="1" ht="24.15" customHeight="1">
      <c r="A231" s="37"/>
      <c r="B231" s="172"/>
      <c r="C231" s="173" t="s">
        <v>466</v>
      </c>
      <c r="D231" s="173" t="s">
        <v>339</v>
      </c>
      <c r="E231" s="174" t="s">
        <v>467</v>
      </c>
      <c r="F231" s="175" t="s">
        <v>468</v>
      </c>
      <c r="G231" s="176" t="s">
        <v>359</v>
      </c>
      <c r="H231" s="177">
        <v>2.4300000000000002</v>
      </c>
      <c r="I231" s="178"/>
      <c r="J231" s="179">
        <f>ROUND(I231*H231,0)</f>
        <v>0</v>
      </c>
      <c r="K231" s="175" t="s">
        <v>343</v>
      </c>
      <c r="L231" s="38"/>
      <c r="M231" s="180" t="s">
        <v>1</v>
      </c>
      <c r="N231" s="181" t="s">
        <v>42</v>
      </c>
      <c r="O231" s="76"/>
      <c r="P231" s="182">
        <f>O231*H231</f>
        <v>0</v>
      </c>
      <c r="Q231" s="182">
        <v>1.8775</v>
      </c>
      <c r="R231" s="182">
        <f>Q231*H231</f>
        <v>4.5623250000000004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91</v>
      </c>
      <c r="AT231" s="184" t="s">
        <v>339</v>
      </c>
      <c r="AU231" s="184" t="s">
        <v>85</v>
      </c>
      <c r="AY231" s="18" t="s">
        <v>337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8" t="s">
        <v>8</v>
      </c>
      <c r="BK231" s="185">
        <f>ROUND(I231*H231,0)</f>
        <v>0</v>
      </c>
      <c r="BL231" s="18" t="s">
        <v>91</v>
      </c>
      <c r="BM231" s="184" t="s">
        <v>469</v>
      </c>
    </row>
    <row r="232" s="13" customFormat="1">
      <c r="A232" s="13"/>
      <c r="B232" s="186"/>
      <c r="C232" s="13"/>
      <c r="D232" s="187" t="s">
        <v>345</v>
      </c>
      <c r="E232" s="188" t="s">
        <v>1</v>
      </c>
      <c r="F232" s="189" t="s">
        <v>470</v>
      </c>
      <c r="G232" s="13"/>
      <c r="H232" s="190">
        <v>1.4270000000000001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345</v>
      </c>
      <c r="AU232" s="188" t="s">
        <v>85</v>
      </c>
      <c r="AV232" s="13" t="s">
        <v>85</v>
      </c>
      <c r="AW232" s="13" t="s">
        <v>33</v>
      </c>
      <c r="AX232" s="13" t="s">
        <v>77</v>
      </c>
      <c r="AY232" s="188" t="s">
        <v>337</v>
      </c>
    </row>
    <row r="233" s="14" customFormat="1">
      <c r="A233" s="14"/>
      <c r="B233" s="195"/>
      <c r="C233" s="14"/>
      <c r="D233" s="187" t="s">
        <v>345</v>
      </c>
      <c r="E233" s="196" t="s">
        <v>1</v>
      </c>
      <c r="F233" s="197" t="s">
        <v>458</v>
      </c>
      <c r="G233" s="14"/>
      <c r="H233" s="198">
        <v>1.4270000000000001</v>
      </c>
      <c r="I233" s="199"/>
      <c r="J233" s="14"/>
      <c r="K233" s="14"/>
      <c r="L233" s="195"/>
      <c r="M233" s="200"/>
      <c r="N233" s="201"/>
      <c r="O233" s="201"/>
      <c r="P233" s="201"/>
      <c r="Q233" s="201"/>
      <c r="R233" s="201"/>
      <c r="S233" s="201"/>
      <c r="T233" s="20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6" t="s">
        <v>345</v>
      </c>
      <c r="AU233" s="196" t="s">
        <v>85</v>
      </c>
      <c r="AV233" s="14" t="s">
        <v>88</v>
      </c>
      <c r="AW233" s="14" t="s">
        <v>33</v>
      </c>
      <c r="AX233" s="14" t="s">
        <v>77</v>
      </c>
      <c r="AY233" s="196" t="s">
        <v>337</v>
      </c>
    </row>
    <row r="234" s="13" customFormat="1">
      <c r="A234" s="13"/>
      <c r="B234" s="186"/>
      <c r="C234" s="13"/>
      <c r="D234" s="187" t="s">
        <v>345</v>
      </c>
      <c r="E234" s="188" t="s">
        <v>1</v>
      </c>
      <c r="F234" s="189" t="s">
        <v>471</v>
      </c>
      <c r="G234" s="13"/>
      <c r="H234" s="190">
        <v>1.0029999999999999</v>
      </c>
      <c r="I234" s="191"/>
      <c r="J234" s="13"/>
      <c r="K234" s="13"/>
      <c r="L234" s="186"/>
      <c r="M234" s="192"/>
      <c r="N234" s="193"/>
      <c r="O234" s="193"/>
      <c r="P234" s="193"/>
      <c r="Q234" s="193"/>
      <c r="R234" s="193"/>
      <c r="S234" s="193"/>
      <c r="T234" s="19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8" t="s">
        <v>345</v>
      </c>
      <c r="AU234" s="188" t="s">
        <v>85</v>
      </c>
      <c r="AV234" s="13" t="s">
        <v>85</v>
      </c>
      <c r="AW234" s="13" t="s">
        <v>33</v>
      </c>
      <c r="AX234" s="13" t="s">
        <v>77</v>
      </c>
      <c r="AY234" s="188" t="s">
        <v>337</v>
      </c>
    </row>
    <row r="235" s="14" customFormat="1">
      <c r="A235" s="14"/>
      <c r="B235" s="195"/>
      <c r="C235" s="14"/>
      <c r="D235" s="187" t="s">
        <v>345</v>
      </c>
      <c r="E235" s="196" t="s">
        <v>1</v>
      </c>
      <c r="F235" s="197" t="s">
        <v>465</v>
      </c>
      <c r="G235" s="14"/>
      <c r="H235" s="198">
        <v>1.0029999999999999</v>
      </c>
      <c r="I235" s="199"/>
      <c r="J235" s="14"/>
      <c r="K235" s="14"/>
      <c r="L235" s="195"/>
      <c r="M235" s="200"/>
      <c r="N235" s="201"/>
      <c r="O235" s="201"/>
      <c r="P235" s="201"/>
      <c r="Q235" s="201"/>
      <c r="R235" s="201"/>
      <c r="S235" s="201"/>
      <c r="T235" s="20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6" t="s">
        <v>345</v>
      </c>
      <c r="AU235" s="196" t="s">
        <v>85</v>
      </c>
      <c r="AV235" s="14" t="s">
        <v>88</v>
      </c>
      <c r="AW235" s="14" t="s">
        <v>33</v>
      </c>
      <c r="AX235" s="14" t="s">
        <v>77</v>
      </c>
      <c r="AY235" s="196" t="s">
        <v>337</v>
      </c>
    </row>
    <row r="236" s="15" customFormat="1">
      <c r="A236" s="15"/>
      <c r="B236" s="203"/>
      <c r="C236" s="15"/>
      <c r="D236" s="187" t="s">
        <v>345</v>
      </c>
      <c r="E236" s="204" t="s">
        <v>1</v>
      </c>
      <c r="F236" s="205" t="s">
        <v>353</v>
      </c>
      <c r="G236" s="15"/>
      <c r="H236" s="206">
        <v>2.4300000000000002</v>
      </c>
      <c r="I236" s="207"/>
      <c r="J236" s="15"/>
      <c r="K236" s="15"/>
      <c r="L236" s="203"/>
      <c r="M236" s="208"/>
      <c r="N236" s="209"/>
      <c r="O236" s="209"/>
      <c r="P236" s="209"/>
      <c r="Q236" s="209"/>
      <c r="R236" s="209"/>
      <c r="S236" s="209"/>
      <c r="T236" s="210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04" t="s">
        <v>345</v>
      </c>
      <c r="AU236" s="204" t="s">
        <v>85</v>
      </c>
      <c r="AV236" s="15" t="s">
        <v>91</v>
      </c>
      <c r="AW236" s="15" t="s">
        <v>33</v>
      </c>
      <c r="AX236" s="15" t="s">
        <v>8</v>
      </c>
      <c r="AY236" s="204" t="s">
        <v>337</v>
      </c>
    </row>
    <row r="237" s="2" customFormat="1" ht="37.8" customHeight="1">
      <c r="A237" s="37"/>
      <c r="B237" s="172"/>
      <c r="C237" s="173" t="s">
        <v>472</v>
      </c>
      <c r="D237" s="173" t="s">
        <v>339</v>
      </c>
      <c r="E237" s="174" t="s">
        <v>473</v>
      </c>
      <c r="F237" s="175" t="s">
        <v>474</v>
      </c>
      <c r="G237" s="176" t="s">
        <v>342</v>
      </c>
      <c r="H237" s="177">
        <v>10</v>
      </c>
      <c r="I237" s="178"/>
      <c r="J237" s="179">
        <f>ROUND(I237*H237,0)</f>
        <v>0</v>
      </c>
      <c r="K237" s="175" t="s">
        <v>343</v>
      </c>
      <c r="L237" s="38"/>
      <c r="M237" s="180" t="s">
        <v>1</v>
      </c>
      <c r="N237" s="181" t="s">
        <v>42</v>
      </c>
      <c r="O237" s="76"/>
      <c r="P237" s="182">
        <f>O237*H237</f>
        <v>0</v>
      </c>
      <c r="Q237" s="182">
        <v>0.15273999999999999</v>
      </c>
      <c r="R237" s="182">
        <f>Q237*H237</f>
        <v>1.5273999999999999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91</v>
      </c>
      <c r="AT237" s="184" t="s">
        <v>339</v>
      </c>
      <c r="AU237" s="184" t="s">
        <v>85</v>
      </c>
      <c r="AY237" s="18" t="s">
        <v>337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</v>
      </c>
      <c r="BK237" s="185">
        <f>ROUND(I237*H237,0)</f>
        <v>0</v>
      </c>
      <c r="BL237" s="18" t="s">
        <v>91</v>
      </c>
      <c r="BM237" s="184" t="s">
        <v>475</v>
      </c>
    </row>
    <row r="238" s="13" customFormat="1">
      <c r="A238" s="13"/>
      <c r="B238" s="186"/>
      <c r="C238" s="13"/>
      <c r="D238" s="187" t="s">
        <v>345</v>
      </c>
      <c r="E238" s="188" t="s">
        <v>1</v>
      </c>
      <c r="F238" s="189" t="s">
        <v>476</v>
      </c>
      <c r="G238" s="13"/>
      <c r="H238" s="190">
        <v>10</v>
      </c>
      <c r="I238" s="191"/>
      <c r="J238" s="13"/>
      <c r="K238" s="13"/>
      <c r="L238" s="186"/>
      <c r="M238" s="192"/>
      <c r="N238" s="193"/>
      <c r="O238" s="193"/>
      <c r="P238" s="193"/>
      <c r="Q238" s="193"/>
      <c r="R238" s="193"/>
      <c r="S238" s="193"/>
      <c r="T238" s="19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8" t="s">
        <v>345</v>
      </c>
      <c r="AU238" s="188" t="s">
        <v>85</v>
      </c>
      <c r="AV238" s="13" t="s">
        <v>85</v>
      </c>
      <c r="AW238" s="13" t="s">
        <v>33</v>
      </c>
      <c r="AX238" s="13" t="s">
        <v>77</v>
      </c>
      <c r="AY238" s="188" t="s">
        <v>337</v>
      </c>
    </row>
    <row r="239" s="14" customFormat="1">
      <c r="A239" s="14"/>
      <c r="B239" s="195"/>
      <c r="C239" s="14"/>
      <c r="D239" s="187" t="s">
        <v>345</v>
      </c>
      <c r="E239" s="196" t="s">
        <v>1</v>
      </c>
      <c r="F239" s="197" t="s">
        <v>363</v>
      </c>
      <c r="G239" s="14"/>
      <c r="H239" s="198">
        <v>10</v>
      </c>
      <c r="I239" s="199"/>
      <c r="J239" s="14"/>
      <c r="K239" s="14"/>
      <c r="L239" s="195"/>
      <c r="M239" s="200"/>
      <c r="N239" s="201"/>
      <c r="O239" s="201"/>
      <c r="P239" s="201"/>
      <c r="Q239" s="201"/>
      <c r="R239" s="201"/>
      <c r="S239" s="201"/>
      <c r="T239" s="20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6" t="s">
        <v>345</v>
      </c>
      <c r="AU239" s="196" t="s">
        <v>85</v>
      </c>
      <c r="AV239" s="14" t="s">
        <v>88</v>
      </c>
      <c r="AW239" s="14" t="s">
        <v>33</v>
      </c>
      <c r="AX239" s="14" t="s">
        <v>8</v>
      </c>
      <c r="AY239" s="196" t="s">
        <v>337</v>
      </c>
    </row>
    <row r="240" s="2" customFormat="1" ht="33" customHeight="1">
      <c r="A240" s="37"/>
      <c r="B240" s="172"/>
      <c r="C240" s="173" t="s">
        <v>477</v>
      </c>
      <c r="D240" s="173" t="s">
        <v>339</v>
      </c>
      <c r="E240" s="174" t="s">
        <v>478</v>
      </c>
      <c r="F240" s="175" t="s">
        <v>479</v>
      </c>
      <c r="G240" s="176" t="s">
        <v>342</v>
      </c>
      <c r="H240" s="177">
        <v>37.143999999999998</v>
      </c>
      <c r="I240" s="178"/>
      <c r="J240" s="179">
        <f>ROUND(I240*H240,0)</f>
        <v>0</v>
      </c>
      <c r="K240" s="175" t="s">
        <v>343</v>
      </c>
      <c r="L240" s="38"/>
      <c r="M240" s="180" t="s">
        <v>1</v>
      </c>
      <c r="N240" s="181" t="s">
        <v>42</v>
      </c>
      <c r="O240" s="76"/>
      <c r="P240" s="182">
        <f>O240*H240</f>
        <v>0</v>
      </c>
      <c r="Q240" s="182">
        <v>0.1774009</v>
      </c>
      <c r="R240" s="182">
        <f>Q240*H240</f>
        <v>6.5893790295999999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91</v>
      </c>
      <c r="AT240" s="184" t="s">
        <v>339</v>
      </c>
      <c r="AU240" s="184" t="s">
        <v>85</v>
      </c>
      <c r="AY240" s="18" t="s">
        <v>337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</v>
      </c>
      <c r="BK240" s="185">
        <f>ROUND(I240*H240,0)</f>
        <v>0</v>
      </c>
      <c r="BL240" s="18" t="s">
        <v>91</v>
      </c>
      <c r="BM240" s="184" t="s">
        <v>480</v>
      </c>
    </row>
    <row r="241" s="13" customFormat="1">
      <c r="A241" s="13"/>
      <c r="B241" s="186"/>
      <c r="C241" s="13"/>
      <c r="D241" s="187" t="s">
        <v>345</v>
      </c>
      <c r="E241" s="188" t="s">
        <v>1</v>
      </c>
      <c r="F241" s="189" t="s">
        <v>481</v>
      </c>
      <c r="G241" s="13"/>
      <c r="H241" s="190">
        <v>29</v>
      </c>
      <c r="I241" s="191"/>
      <c r="J241" s="13"/>
      <c r="K241" s="13"/>
      <c r="L241" s="186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345</v>
      </c>
      <c r="AU241" s="188" t="s">
        <v>85</v>
      </c>
      <c r="AV241" s="13" t="s">
        <v>85</v>
      </c>
      <c r="AW241" s="13" t="s">
        <v>33</v>
      </c>
      <c r="AX241" s="13" t="s">
        <v>77</v>
      </c>
      <c r="AY241" s="188" t="s">
        <v>337</v>
      </c>
    </row>
    <row r="242" s="13" customFormat="1">
      <c r="A242" s="13"/>
      <c r="B242" s="186"/>
      <c r="C242" s="13"/>
      <c r="D242" s="187" t="s">
        <v>345</v>
      </c>
      <c r="E242" s="188" t="s">
        <v>1</v>
      </c>
      <c r="F242" s="189" t="s">
        <v>482</v>
      </c>
      <c r="G242" s="13"/>
      <c r="H242" s="190">
        <v>8.1440000000000001</v>
      </c>
      <c r="I242" s="191"/>
      <c r="J242" s="13"/>
      <c r="K242" s="13"/>
      <c r="L242" s="186"/>
      <c r="M242" s="192"/>
      <c r="N242" s="193"/>
      <c r="O242" s="193"/>
      <c r="P242" s="193"/>
      <c r="Q242" s="193"/>
      <c r="R242" s="193"/>
      <c r="S242" s="193"/>
      <c r="T242" s="19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8" t="s">
        <v>345</v>
      </c>
      <c r="AU242" s="188" t="s">
        <v>85</v>
      </c>
      <c r="AV242" s="13" t="s">
        <v>85</v>
      </c>
      <c r="AW242" s="13" t="s">
        <v>33</v>
      </c>
      <c r="AX242" s="13" t="s">
        <v>77</v>
      </c>
      <c r="AY242" s="188" t="s">
        <v>337</v>
      </c>
    </row>
    <row r="243" s="14" customFormat="1">
      <c r="A243" s="14"/>
      <c r="B243" s="195"/>
      <c r="C243" s="14"/>
      <c r="D243" s="187" t="s">
        <v>345</v>
      </c>
      <c r="E243" s="196" t="s">
        <v>1</v>
      </c>
      <c r="F243" s="197" t="s">
        <v>363</v>
      </c>
      <c r="G243" s="14"/>
      <c r="H243" s="198">
        <v>37.143999999999998</v>
      </c>
      <c r="I243" s="199"/>
      <c r="J243" s="14"/>
      <c r="K243" s="14"/>
      <c r="L243" s="195"/>
      <c r="M243" s="200"/>
      <c r="N243" s="201"/>
      <c r="O243" s="201"/>
      <c r="P243" s="201"/>
      <c r="Q243" s="201"/>
      <c r="R243" s="201"/>
      <c r="S243" s="201"/>
      <c r="T243" s="20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6" t="s">
        <v>345</v>
      </c>
      <c r="AU243" s="196" t="s">
        <v>85</v>
      </c>
      <c r="AV243" s="14" t="s">
        <v>88</v>
      </c>
      <c r="AW243" s="14" t="s">
        <v>33</v>
      </c>
      <c r="AX243" s="14" t="s">
        <v>8</v>
      </c>
      <c r="AY243" s="196" t="s">
        <v>337</v>
      </c>
    </row>
    <row r="244" s="2" customFormat="1" ht="44.25" customHeight="1">
      <c r="A244" s="37"/>
      <c r="B244" s="172"/>
      <c r="C244" s="173" t="s">
        <v>483</v>
      </c>
      <c r="D244" s="173" t="s">
        <v>339</v>
      </c>
      <c r="E244" s="174" t="s">
        <v>484</v>
      </c>
      <c r="F244" s="175" t="s">
        <v>485</v>
      </c>
      <c r="G244" s="176" t="s">
        <v>486</v>
      </c>
      <c r="H244" s="177">
        <v>1</v>
      </c>
      <c r="I244" s="178"/>
      <c r="J244" s="179">
        <f>ROUND(I244*H244,0)</f>
        <v>0</v>
      </c>
      <c r="K244" s="175" t="s">
        <v>343</v>
      </c>
      <c r="L244" s="38"/>
      <c r="M244" s="180" t="s">
        <v>1</v>
      </c>
      <c r="N244" s="181" t="s">
        <v>42</v>
      </c>
      <c r="O244" s="76"/>
      <c r="P244" s="182">
        <f>O244*H244</f>
        <v>0</v>
      </c>
      <c r="Q244" s="182">
        <v>0.36118329999999998</v>
      </c>
      <c r="R244" s="182">
        <f>Q244*H244</f>
        <v>0.36118329999999998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91</v>
      </c>
      <c r="AT244" s="184" t="s">
        <v>339</v>
      </c>
      <c r="AU244" s="184" t="s">
        <v>85</v>
      </c>
      <c r="AY244" s="18" t="s">
        <v>337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</v>
      </c>
      <c r="BK244" s="185">
        <f>ROUND(I244*H244,0)</f>
        <v>0</v>
      </c>
      <c r="BL244" s="18" t="s">
        <v>91</v>
      </c>
      <c r="BM244" s="184" t="s">
        <v>487</v>
      </c>
    </row>
    <row r="245" s="2" customFormat="1" ht="49.05" customHeight="1">
      <c r="A245" s="37"/>
      <c r="B245" s="172"/>
      <c r="C245" s="173" t="s">
        <v>488</v>
      </c>
      <c r="D245" s="173" t="s">
        <v>339</v>
      </c>
      <c r="E245" s="174" t="s">
        <v>489</v>
      </c>
      <c r="F245" s="175" t="s">
        <v>490</v>
      </c>
      <c r="G245" s="176" t="s">
        <v>433</v>
      </c>
      <c r="H245" s="177">
        <v>9</v>
      </c>
      <c r="I245" s="178"/>
      <c r="J245" s="179">
        <f>ROUND(I245*H245,0)</f>
        <v>0</v>
      </c>
      <c r="K245" s="175" t="s">
        <v>343</v>
      </c>
      <c r="L245" s="38"/>
      <c r="M245" s="180" t="s">
        <v>1</v>
      </c>
      <c r="N245" s="181" t="s">
        <v>42</v>
      </c>
      <c r="O245" s="76"/>
      <c r="P245" s="182">
        <f>O245*H245</f>
        <v>0</v>
      </c>
      <c r="Q245" s="182">
        <v>0.10869</v>
      </c>
      <c r="R245" s="182">
        <f>Q245*H245</f>
        <v>0.97820999999999991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91</v>
      </c>
      <c r="AT245" s="184" t="s">
        <v>339</v>
      </c>
      <c r="AU245" s="184" t="s">
        <v>85</v>
      </c>
      <c r="AY245" s="18" t="s">
        <v>337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8" t="s">
        <v>8</v>
      </c>
      <c r="BK245" s="185">
        <f>ROUND(I245*H245,0)</f>
        <v>0</v>
      </c>
      <c r="BL245" s="18" t="s">
        <v>91</v>
      </c>
      <c r="BM245" s="184" t="s">
        <v>491</v>
      </c>
    </row>
    <row r="246" s="13" customFormat="1">
      <c r="A246" s="13"/>
      <c r="B246" s="186"/>
      <c r="C246" s="13"/>
      <c r="D246" s="187" t="s">
        <v>345</v>
      </c>
      <c r="E246" s="188" t="s">
        <v>1</v>
      </c>
      <c r="F246" s="189" t="s">
        <v>492</v>
      </c>
      <c r="G246" s="13"/>
      <c r="H246" s="190">
        <v>9</v>
      </c>
      <c r="I246" s="191"/>
      <c r="J246" s="13"/>
      <c r="K246" s="13"/>
      <c r="L246" s="186"/>
      <c r="M246" s="192"/>
      <c r="N246" s="193"/>
      <c r="O246" s="193"/>
      <c r="P246" s="193"/>
      <c r="Q246" s="193"/>
      <c r="R246" s="193"/>
      <c r="S246" s="193"/>
      <c r="T246" s="19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8" t="s">
        <v>345</v>
      </c>
      <c r="AU246" s="188" t="s">
        <v>85</v>
      </c>
      <c r="AV246" s="13" t="s">
        <v>85</v>
      </c>
      <c r="AW246" s="13" t="s">
        <v>33</v>
      </c>
      <c r="AX246" s="13" t="s">
        <v>8</v>
      </c>
      <c r="AY246" s="188" t="s">
        <v>337</v>
      </c>
    </row>
    <row r="247" s="2" customFormat="1" ht="33" customHeight="1">
      <c r="A247" s="37"/>
      <c r="B247" s="172"/>
      <c r="C247" s="173" t="s">
        <v>493</v>
      </c>
      <c r="D247" s="173" t="s">
        <v>339</v>
      </c>
      <c r="E247" s="174" t="s">
        <v>494</v>
      </c>
      <c r="F247" s="175" t="s">
        <v>495</v>
      </c>
      <c r="G247" s="176" t="s">
        <v>496</v>
      </c>
      <c r="H247" s="177">
        <v>1</v>
      </c>
      <c r="I247" s="178"/>
      <c r="J247" s="179">
        <f>ROUND(I247*H247,0)</f>
        <v>0</v>
      </c>
      <c r="K247" s="175" t="s">
        <v>343</v>
      </c>
      <c r="L247" s="38"/>
      <c r="M247" s="180" t="s">
        <v>1</v>
      </c>
      <c r="N247" s="181" t="s">
        <v>42</v>
      </c>
      <c r="O247" s="76"/>
      <c r="P247" s="182">
        <f>O247*H247</f>
        <v>0</v>
      </c>
      <c r="Q247" s="182">
        <v>0.13200054999999999</v>
      </c>
      <c r="R247" s="182">
        <f>Q247*H247</f>
        <v>0.13200054999999999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91</v>
      </c>
      <c r="AT247" s="184" t="s">
        <v>339</v>
      </c>
      <c r="AU247" s="184" t="s">
        <v>85</v>
      </c>
      <c r="AY247" s="18" t="s">
        <v>337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8</v>
      </c>
      <c r="BK247" s="185">
        <f>ROUND(I247*H247,0)</f>
        <v>0</v>
      </c>
      <c r="BL247" s="18" t="s">
        <v>91</v>
      </c>
      <c r="BM247" s="184" t="s">
        <v>497</v>
      </c>
    </row>
    <row r="248" s="2" customFormat="1" ht="24.15" customHeight="1">
      <c r="A248" s="37"/>
      <c r="B248" s="172"/>
      <c r="C248" s="173" t="s">
        <v>498</v>
      </c>
      <c r="D248" s="173" t="s">
        <v>339</v>
      </c>
      <c r="E248" s="174" t="s">
        <v>499</v>
      </c>
      <c r="F248" s="175" t="s">
        <v>500</v>
      </c>
      <c r="G248" s="176" t="s">
        <v>496</v>
      </c>
      <c r="H248" s="177">
        <v>2</v>
      </c>
      <c r="I248" s="178"/>
      <c r="J248" s="179">
        <f>ROUND(I248*H248,0)</f>
        <v>0</v>
      </c>
      <c r="K248" s="175" t="s">
        <v>343</v>
      </c>
      <c r="L248" s="38"/>
      <c r="M248" s="180" t="s">
        <v>1</v>
      </c>
      <c r="N248" s="181" t="s">
        <v>42</v>
      </c>
      <c r="O248" s="76"/>
      <c r="P248" s="182">
        <f>O248*H248</f>
        <v>0</v>
      </c>
      <c r="Q248" s="182">
        <v>0.02836</v>
      </c>
      <c r="R248" s="182">
        <f>Q248*H248</f>
        <v>0.05672</v>
      </c>
      <c r="S248" s="182">
        <v>0</v>
      </c>
      <c r="T248" s="18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91</v>
      </c>
      <c r="AT248" s="184" t="s">
        <v>339</v>
      </c>
      <c r="AU248" s="184" t="s">
        <v>85</v>
      </c>
      <c r="AY248" s="18" t="s">
        <v>337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8" t="s">
        <v>8</v>
      </c>
      <c r="BK248" s="185">
        <f>ROUND(I248*H248,0)</f>
        <v>0</v>
      </c>
      <c r="BL248" s="18" t="s">
        <v>91</v>
      </c>
      <c r="BM248" s="184" t="s">
        <v>501</v>
      </c>
    </row>
    <row r="249" s="13" customFormat="1">
      <c r="A249" s="13"/>
      <c r="B249" s="186"/>
      <c r="C249" s="13"/>
      <c r="D249" s="187" t="s">
        <v>345</v>
      </c>
      <c r="E249" s="188" t="s">
        <v>1</v>
      </c>
      <c r="F249" s="189" t="s">
        <v>85</v>
      </c>
      <c r="G249" s="13"/>
      <c r="H249" s="190">
        <v>2</v>
      </c>
      <c r="I249" s="191"/>
      <c r="J249" s="13"/>
      <c r="K249" s="13"/>
      <c r="L249" s="186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345</v>
      </c>
      <c r="AU249" s="188" t="s">
        <v>85</v>
      </c>
      <c r="AV249" s="13" t="s">
        <v>85</v>
      </c>
      <c r="AW249" s="13" t="s">
        <v>33</v>
      </c>
      <c r="AX249" s="13" t="s">
        <v>8</v>
      </c>
      <c r="AY249" s="188" t="s">
        <v>337</v>
      </c>
    </row>
    <row r="250" s="2" customFormat="1" ht="24.15" customHeight="1">
      <c r="A250" s="37"/>
      <c r="B250" s="172"/>
      <c r="C250" s="173" t="s">
        <v>502</v>
      </c>
      <c r="D250" s="173" t="s">
        <v>339</v>
      </c>
      <c r="E250" s="174" t="s">
        <v>503</v>
      </c>
      <c r="F250" s="175" t="s">
        <v>504</v>
      </c>
      <c r="G250" s="176" t="s">
        <v>496</v>
      </c>
      <c r="H250" s="177">
        <v>1</v>
      </c>
      <c r="I250" s="178"/>
      <c r="J250" s="179">
        <f>ROUND(I250*H250,0)</f>
        <v>0</v>
      </c>
      <c r="K250" s="175" t="s">
        <v>343</v>
      </c>
      <c r="L250" s="38"/>
      <c r="M250" s="180" t="s">
        <v>1</v>
      </c>
      <c r="N250" s="181" t="s">
        <v>42</v>
      </c>
      <c r="O250" s="76"/>
      <c r="P250" s="182">
        <f>O250*H250</f>
        <v>0</v>
      </c>
      <c r="Q250" s="182">
        <v>0.10931</v>
      </c>
      <c r="R250" s="182">
        <f>Q250*H250</f>
        <v>0.10931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91</v>
      </c>
      <c r="AT250" s="184" t="s">
        <v>339</v>
      </c>
      <c r="AU250" s="184" t="s">
        <v>85</v>
      </c>
      <c r="AY250" s="18" t="s">
        <v>337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</v>
      </c>
      <c r="BK250" s="185">
        <f>ROUND(I250*H250,0)</f>
        <v>0</v>
      </c>
      <c r="BL250" s="18" t="s">
        <v>91</v>
      </c>
      <c r="BM250" s="184" t="s">
        <v>505</v>
      </c>
    </row>
    <row r="251" s="13" customFormat="1">
      <c r="A251" s="13"/>
      <c r="B251" s="186"/>
      <c r="C251" s="13"/>
      <c r="D251" s="187" t="s">
        <v>345</v>
      </c>
      <c r="E251" s="188" t="s">
        <v>1</v>
      </c>
      <c r="F251" s="189" t="s">
        <v>8</v>
      </c>
      <c r="G251" s="13"/>
      <c r="H251" s="190">
        <v>1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345</v>
      </c>
      <c r="AU251" s="188" t="s">
        <v>85</v>
      </c>
      <c r="AV251" s="13" t="s">
        <v>85</v>
      </c>
      <c r="AW251" s="13" t="s">
        <v>33</v>
      </c>
      <c r="AX251" s="13" t="s">
        <v>8</v>
      </c>
      <c r="AY251" s="188" t="s">
        <v>337</v>
      </c>
    </row>
    <row r="252" s="2" customFormat="1" ht="24.15" customHeight="1">
      <c r="A252" s="37"/>
      <c r="B252" s="172"/>
      <c r="C252" s="173" t="s">
        <v>506</v>
      </c>
      <c r="D252" s="173" t="s">
        <v>339</v>
      </c>
      <c r="E252" s="174" t="s">
        <v>507</v>
      </c>
      <c r="F252" s="175" t="s">
        <v>508</v>
      </c>
      <c r="G252" s="176" t="s">
        <v>403</v>
      </c>
      <c r="H252" s="177">
        <v>0.38</v>
      </c>
      <c r="I252" s="178"/>
      <c r="J252" s="179">
        <f>ROUND(I252*H252,0)</f>
        <v>0</v>
      </c>
      <c r="K252" s="175" t="s">
        <v>343</v>
      </c>
      <c r="L252" s="38"/>
      <c r="M252" s="180" t="s">
        <v>1</v>
      </c>
      <c r="N252" s="181" t="s">
        <v>42</v>
      </c>
      <c r="O252" s="76"/>
      <c r="P252" s="182">
        <f>O252*H252</f>
        <v>0</v>
      </c>
      <c r="Q252" s="182">
        <v>1.0900000000000001</v>
      </c>
      <c r="R252" s="182">
        <f>Q252*H252</f>
        <v>0.41420000000000001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91</v>
      </c>
      <c r="AT252" s="184" t="s">
        <v>339</v>
      </c>
      <c r="AU252" s="184" t="s">
        <v>85</v>
      </c>
      <c r="AY252" s="18" t="s">
        <v>337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</v>
      </c>
      <c r="BK252" s="185">
        <f>ROUND(I252*H252,0)</f>
        <v>0</v>
      </c>
      <c r="BL252" s="18" t="s">
        <v>91</v>
      </c>
      <c r="BM252" s="184" t="s">
        <v>509</v>
      </c>
    </row>
    <row r="253" s="13" customFormat="1">
      <c r="A253" s="13"/>
      <c r="B253" s="186"/>
      <c r="C253" s="13"/>
      <c r="D253" s="187" t="s">
        <v>345</v>
      </c>
      <c r="E253" s="188" t="s">
        <v>1</v>
      </c>
      <c r="F253" s="189" t="s">
        <v>510</v>
      </c>
      <c r="G253" s="13"/>
      <c r="H253" s="190">
        <v>0.0060000000000000001</v>
      </c>
      <c r="I253" s="191"/>
      <c r="J253" s="13"/>
      <c r="K253" s="13"/>
      <c r="L253" s="186"/>
      <c r="M253" s="192"/>
      <c r="N253" s="193"/>
      <c r="O253" s="193"/>
      <c r="P253" s="193"/>
      <c r="Q253" s="193"/>
      <c r="R253" s="193"/>
      <c r="S253" s="193"/>
      <c r="T253" s="19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8" t="s">
        <v>345</v>
      </c>
      <c r="AU253" s="188" t="s">
        <v>85</v>
      </c>
      <c r="AV253" s="13" t="s">
        <v>85</v>
      </c>
      <c r="AW253" s="13" t="s">
        <v>33</v>
      </c>
      <c r="AX253" s="13" t="s">
        <v>77</v>
      </c>
      <c r="AY253" s="188" t="s">
        <v>337</v>
      </c>
    </row>
    <row r="254" s="13" customFormat="1">
      <c r="A254" s="13"/>
      <c r="B254" s="186"/>
      <c r="C254" s="13"/>
      <c r="D254" s="187" t="s">
        <v>345</v>
      </c>
      <c r="E254" s="188" t="s">
        <v>1</v>
      </c>
      <c r="F254" s="189" t="s">
        <v>511</v>
      </c>
      <c r="G254" s="13"/>
      <c r="H254" s="190">
        <v>0.374</v>
      </c>
      <c r="I254" s="191"/>
      <c r="J254" s="13"/>
      <c r="K254" s="13"/>
      <c r="L254" s="186"/>
      <c r="M254" s="192"/>
      <c r="N254" s="193"/>
      <c r="O254" s="193"/>
      <c r="P254" s="193"/>
      <c r="Q254" s="193"/>
      <c r="R254" s="193"/>
      <c r="S254" s="193"/>
      <c r="T254" s="19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8" t="s">
        <v>345</v>
      </c>
      <c r="AU254" s="188" t="s">
        <v>85</v>
      </c>
      <c r="AV254" s="13" t="s">
        <v>85</v>
      </c>
      <c r="AW254" s="13" t="s">
        <v>33</v>
      </c>
      <c r="AX254" s="13" t="s">
        <v>77</v>
      </c>
      <c r="AY254" s="188" t="s">
        <v>337</v>
      </c>
    </row>
    <row r="255" s="14" customFormat="1">
      <c r="A255" s="14"/>
      <c r="B255" s="195"/>
      <c r="C255" s="14"/>
      <c r="D255" s="187" t="s">
        <v>345</v>
      </c>
      <c r="E255" s="196" t="s">
        <v>1</v>
      </c>
      <c r="F255" s="197" t="s">
        <v>363</v>
      </c>
      <c r="G255" s="14"/>
      <c r="H255" s="198">
        <v>0.38</v>
      </c>
      <c r="I255" s="199"/>
      <c r="J255" s="14"/>
      <c r="K255" s="14"/>
      <c r="L255" s="195"/>
      <c r="M255" s="200"/>
      <c r="N255" s="201"/>
      <c r="O255" s="201"/>
      <c r="P255" s="201"/>
      <c r="Q255" s="201"/>
      <c r="R255" s="201"/>
      <c r="S255" s="201"/>
      <c r="T255" s="20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6" t="s">
        <v>345</v>
      </c>
      <c r="AU255" s="196" t="s">
        <v>85</v>
      </c>
      <c r="AV255" s="14" t="s">
        <v>88</v>
      </c>
      <c r="AW255" s="14" t="s">
        <v>33</v>
      </c>
      <c r="AX255" s="14" t="s">
        <v>8</v>
      </c>
      <c r="AY255" s="196" t="s">
        <v>337</v>
      </c>
    </row>
    <row r="256" s="2" customFormat="1" ht="24.15" customHeight="1">
      <c r="A256" s="37"/>
      <c r="B256" s="172"/>
      <c r="C256" s="173" t="s">
        <v>512</v>
      </c>
      <c r="D256" s="173" t="s">
        <v>339</v>
      </c>
      <c r="E256" s="174" t="s">
        <v>513</v>
      </c>
      <c r="F256" s="175" t="s">
        <v>514</v>
      </c>
      <c r="G256" s="176" t="s">
        <v>403</v>
      </c>
      <c r="H256" s="177">
        <v>0.32100000000000001</v>
      </c>
      <c r="I256" s="178"/>
      <c r="J256" s="179">
        <f>ROUND(I256*H256,0)</f>
        <v>0</v>
      </c>
      <c r="K256" s="175" t="s">
        <v>343</v>
      </c>
      <c r="L256" s="38"/>
      <c r="M256" s="180" t="s">
        <v>1</v>
      </c>
      <c r="N256" s="181" t="s">
        <v>42</v>
      </c>
      <c r="O256" s="76"/>
      <c r="P256" s="182">
        <f>O256*H256</f>
        <v>0</v>
      </c>
      <c r="Q256" s="182">
        <v>1.0900000000000001</v>
      </c>
      <c r="R256" s="182">
        <f>Q256*H256</f>
        <v>0.34989000000000003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91</v>
      </c>
      <c r="AT256" s="184" t="s">
        <v>339</v>
      </c>
      <c r="AU256" s="184" t="s">
        <v>85</v>
      </c>
      <c r="AY256" s="18" t="s">
        <v>337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</v>
      </c>
      <c r="BK256" s="185">
        <f>ROUND(I256*H256,0)</f>
        <v>0</v>
      </c>
      <c r="BL256" s="18" t="s">
        <v>91</v>
      </c>
      <c r="BM256" s="184" t="s">
        <v>515</v>
      </c>
    </row>
    <row r="257" s="13" customFormat="1">
      <c r="A257" s="13"/>
      <c r="B257" s="186"/>
      <c r="C257" s="13"/>
      <c r="D257" s="187" t="s">
        <v>345</v>
      </c>
      <c r="E257" s="188" t="s">
        <v>1</v>
      </c>
      <c r="F257" s="189" t="s">
        <v>516</v>
      </c>
      <c r="G257" s="13"/>
      <c r="H257" s="190">
        <v>0.097000000000000003</v>
      </c>
      <c r="I257" s="191"/>
      <c r="J257" s="13"/>
      <c r="K257" s="13"/>
      <c r="L257" s="186"/>
      <c r="M257" s="192"/>
      <c r="N257" s="193"/>
      <c r="O257" s="193"/>
      <c r="P257" s="193"/>
      <c r="Q257" s="193"/>
      <c r="R257" s="193"/>
      <c r="S257" s="193"/>
      <c r="T257" s="19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8" t="s">
        <v>345</v>
      </c>
      <c r="AU257" s="188" t="s">
        <v>85</v>
      </c>
      <c r="AV257" s="13" t="s">
        <v>85</v>
      </c>
      <c r="AW257" s="13" t="s">
        <v>33</v>
      </c>
      <c r="AX257" s="13" t="s">
        <v>77</v>
      </c>
      <c r="AY257" s="188" t="s">
        <v>337</v>
      </c>
    </row>
    <row r="258" s="13" customFormat="1">
      <c r="A258" s="13"/>
      <c r="B258" s="186"/>
      <c r="C258" s="13"/>
      <c r="D258" s="187" t="s">
        <v>345</v>
      </c>
      <c r="E258" s="188" t="s">
        <v>1</v>
      </c>
      <c r="F258" s="189" t="s">
        <v>517</v>
      </c>
      <c r="G258" s="13"/>
      <c r="H258" s="190">
        <v>0.22400000000000001</v>
      </c>
      <c r="I258" s="191"/>
      <c r="J258" s="13"/>
      <c r="K258" s="13"/>
      <c r="L258" s="186"/>
      <c r="M258" s="192"/>
      <c r="N258" s="193"/>
      <c r="O258" s="193"/>
      <c r="P258" s="193"/>
      <c r="Q258" s="193"/>
      <c r="R258" s="193"/>
      <c r="S258" s="193"/>
      <c r="T258" s="19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8" t="s">
        <v>345</v>
      </c>
      <c r="AU258" s="188" t="s">
        <v>85</v>
      </c>
      <c r="AV258" s="13" t="s">
        <v>85</v>
      </c>
      <c r="AW258" s="13" t="s">
        <v>33</v>
      </c>
      <c r="AX258" s="13" t="s">
        <v>77</v>
      </c>
      <c r="AY258" s="188" t="s">
        <v>337</v>
      </c>
    </row>
    <row r="259" s="14" customFormat="1">
      <c r="A259" s="14"/>
      <c r="B259" s="195"/>
      <c r="C259" s="14"/>
      <c r="D259" s="187" t="s">
        <v>345</v>
      </c>
      <c r="E259" s="196" t="s">
        <v>1</v>
      </c>
      <c r="F259" s="197" t="s">
        <v>363</v>
      </c>
      <c r="G259" s="14"/>
      <c r="H259" s="198">
        <v>0.32100000000000001</v>
      </c>
      <c r="I259" s="199"/>
      <c r="J259" s="14"/>
      <c r="K259" s="14"/>
      <c r="L259" s="195"/>
      <c r="M259" s="200"/>
      <c r="N259" s="201"/>
      <c r="O259" s="201"/>
      <c r="P259" s="201"/>
      <c r="Q259" s="201"/>
      <c r="R259" s="201"/>
      <c r="S259" s="201"/>
      <c r="T259" s="20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6" t="s">
        <v>345</v>
      </c>
      <c r="AU259" s="196" t="s">
        <v>85</v>
      </c>
      <c r="AV259" s="14" t="s">
        <v>88</v>
      </c>
      <c r="AW259" s="14" t="s">
        <v>33</v>
      </c>
      <c r="AX259" s="14" t="s">
        <v>8</v>
      </c>
      <c r="AY259" s="196" t="s">
        <v>337</v>
      </c>
    </row>
    <row r="260" s="2" customFormat="1" ht="24.15" customHeight="1">
      <c r="A260" s="37"/>
      <c r="B260" s="172"/>
      <c r="C260" s="173" t="s">
        <v>518</v>
      </c>
      <c r="D260" s="173" t="s">
        <v>339</v>
      </c>
      <c r="E260" s="174" t="s">
        <v>519</v>
      </c>
      <c r="F260" s="175" t="s">
        <v>520</v>
      </c>
      <c r="G260" s="176" t="s">
        <v>433</v>
      </c>
      <c r="H260" s="177">
        <v>14.35</v>
      </c>
      <c r="I260" s="178"/>
      <c r="J260" s="179">
        <f>ROUND(I260*H260,0)</f>
        <v>0</v>
      </c>
      <c r="K260" s="175" t="s">
        <v>343</v>
      </c>
      <c r="L260" s="38"/>
      <c r="M260" s="180" t="s">
        <v>1</v>
      </c>
      <c r="N260" s="181" t="s">
        <v>42</v>
      </c>
      <c r="O260" s="76"/>
      <c r="P260" s="182">
        <f>O260*H260</f>
        <v>0</v>
      </c>
      <c r="Q260" s="182">
        <v>0.00082144</v>
      </c>
      <c r="R260" s="182">
        <f>Q260*H260</f>
        <v>0.011787664</v>
      </c>
      <c r="S260" s="182">
        <v>4.0000000000000003E-05</v>
      </c>
      <c r="T260" s="183">
        <f>S260*H260</f>
        <v>0.00057400000000000007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91</v>
      </c>
      <c r="AT260" s="184" t="s">
        <v>339</v>
      </c>
      <c r="AU260" s="184" t="s">
        <v>85</v>
      </c>
      <c r="AY260" s="18" t="s">
        <v>337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</v>
      </c>
      <c r="BK260" s="185">
        <f>ROUND(I260*H260,0)</f>
        <v>0</v>
      </c>
      <c r="BL260" s="18" t="s">
        <v>91</v>
      </c>
      <c r="BM260" s="184" t="s">
        <v>521</v>
      </c>
    </row>
    <row r="261" s="13" customFormat="1">
      <c r="A261" s="13"/>
      <c r="B261" s="186"/>
      <c r="C261" s="13"/>
      <c r="D261" s="187" t="s">
        <v>345</v>
      </c>
      <c r="E261" s="188" t="s">
        <v>1</v>
      </c>
      <c r="F261" s="189" t="s">
        <v>522</v>
      </c>
      <c r="G261" s="13"/>
      <c r="H261" s="190">
        <v>14.35</v>
      </c>
      <c r="I261" s="191"/>
      <c r="J261" s="13"/>
      <c r="K261" s="13"/>
      <c r="L261" s="186"/>
      <c r="M261" s="192"/>
      <c r="N261" s="193"/>
      <c r="O261" s="193"/>
      <c r="P261" s="193"/>
      <c r="Q261" s="193"/>
      <c r="R261" s="193"/>
      <c r="S261" s="193"/>
      <c r="T261" s="19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8" t="s">
        <v>345</v>
      </c>
      <c r="AU261" s="188" t="s">
        <v>85</v>
      </c>
      <c r="AV261" s="13" t="s">
        <v>85</v>
      </c>
      <c r="AW261" s="13" t="s">
        <v>33</v>
      </c>
      <c r="AX261" s="13" t="s">
        <v>77</v>
      </c>
      <c r="AY261" s="188" t="s">
        <v>337</v>
      </c>
    </row>
    <row r="262" s="14" customFormat="1">
      <c r="A262" s="14"/>
      <c r="B262" s="195"/>
      <c r="C262" s="14"/>
      <c r="D262" s="187" t="s">
        <v>345</v>
      </c>
      <c r="E262" s="196" t="s">
        <v>1</v>
      </c>
      <c r="F262" s="197" t="s">
        <v>363</v>
      </c>
      <c r="G262" s="14"/>
      <c r="H262" s="198">
        <v>14.35</v>
      </c>
      <c r="I262" s="199"/>
      <c r="J262" s="14"/>
      <c r="K262" s="14"/>
      <c r="L262" s="195"/>
      <c r="M262" s="200"/>
      <c r="N262" s="201"/>
      <c r="O262" s="201"/>
      <c r="P262" s="201"/>
      <c r="Q262" s="201"/>
      <c r="R262" s="201"/>
      <c r="S262" s="201"/>
      <c r="T262" s="20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6" t="s">
        <v>345</v>
      </c>
      <c r="AU262" s="196" t="s">
        <v>85</v>
      </c>
      <c r="AV262" s="14" t="s">
        <v>88</v>
      </c>
      <c r="AW262" s="14" t="s">
        <v>33</v>
      </c>
      <c r="AX262" s="14" t="s">
        <v>8</v>
      </c>
      <c r="AY262" s="196" t="s">
        <v>337</v>
      </c>
    </row>
    <row r="263" s="2" customFormat="1" ht="24.15" customHeight="1">
      <c r="A263" s="37"/>
      <c r="B263" s="172"/>
      <c r="C263" s="173" t="s">
        <v>523</v>
      </c>
      <c r="D263" s="173" t="s">
        <v>339</v>
      </c>
      <c r="E263" s="174" t="s">
        <v>524</v>
      </c>
      <c r="F263" s="175" t="s">
        <v>525</v>
      </c>
      <c r="G263" s="176" t="s">
        <v>342</v>
      </c>
      <c r="H263" s="177">
        <v>30.199999999999999</v>
      </c>
      <c r="I263" s="178"/>
      <c r="J263" s="179">
        <f>ROUND(I263*H263,0)</f>
        <v>0</v>
      </c>
      <c r="K263" s="175" t="s">
        <v>1</v>
      </c>
      <c r="L263" s="38"/>
      <c r="M263" s="180" t="s">
        <v>1</v>
      </c>
      <c r="N263" s="181" t="s">
        <v>42</v>
      </c>
      <c r="O263" s="76"/>
      <c r="P263" s="182">
        <f>O263*H263</f>
        <v>0</v>
      </c>
      <c r="Q263" s="182">
        <v>0.00122448</v>
      </c>
      <c r="R263" s="182">
        <f>Q263*H263</f>
        <v>0.036979296000000002</v>
      </c>
      <c r="S263" s="182">
        <v>4.0000000000000003E-05</v>
      </c>
      <c r="T263" s="183">
        <f>S263*H263</f>
        <v>0.0012080000000000001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4" t="s">
        <v>91</v>
      </c>
      <c r="AT263" s="184" t="s">
        <v>339</v>
      </c>
      <c r="AU263" s="184" t="s">
        <v>85</v>
      </c>
      <c r="AY263" s="18" t="s">
        <v>337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8" t="s">
        <v>8</v>
      </c>
      <c r="BK263" s="185">
        <f>ROUND(I263*H263,0)</f>
        <v>0</v>
      </c>
      <c r="BL263" s="18" t="s">
        <v>91</v>
      </c>
      <c r="BM263" s="184" t="s">
        <v>526</v>
      </c>
    </row>
    <row r="264" s="13" customFormat="1">
      <c r="A264" s="13"/>
      <c r="B264" s="186"/>
      <c r="C264" s="13"/>
      <c r="D264" s="187" t="s">
        <v>345</v>
      </c>
      <c r="E264" s="188" t="s">
        <v>1</v>
      </c>
      <c r="F264" s="189" t="s">
        <v>527</v>
      </c>
      <c r="G264" s="13"/>
      <c r="H264" s="190">
        <v>30.199999999999999</v>
      </c>
      <c r="I264" s="191"/>
      <c r="J264" s="13"/>
      <c r="K264" s="13"/>
      <c r="L264" s="186"/>
      <c r="M264" s="192"/>
      <c r="N264" s="193"/>
      <c r="O264" s="193"/>
      <c r="P264" s="193"/>
      <c r="Q264" s="193"/>
      <c r="R264" s="193"/>
      <c r="S264" s="193"/>
      <c r="T264" s="19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8" t="s">
        <v>345</v>
      </c>
      <c r="AU264" s="188" t="s">
        <v>85</v>
      </c>
      <c r="AV264" s="13" t="s">
        <v>85</v>
      </c>
      <c r="AW264" s="13" t="s">
        <v>33</v>
      </c>
      <c r="AX264" s="13" t="s">
        <v>8</v>
      </c>
      <c r="AY264" s="188" t="s">
        <v>337</v>
      </c>
    </row>
    <row r="265" s="2" customFormat="1" ht="24.15" customHeight="1">
      <c r="A265" s="37"/>
      <c r="B265" s="172"/>
      <c r="C265" s="173" t="s">
        <v>528</v>
      </c>
      <c r="D265" s="173" t="s">
        <v>339</v>
      </c>
      <c r="E265" s="174" t="s">
        <v>529</v>
      </c>
      <c r="F265" s="175" t="s">
        <v>530</v>
      </c>
      <c r="G265" s="176" t="s">
        <v>433</v>
      </c>
      <c r="H265" s="177">
        <v>3.2999999999999998</v>
      </c>
      <c r="I265" s="178"/>
      <c r="J265" s="179">
        <f>ROUND(I265*H265,0)</f>
        <v>0</v>
      </c>
      <c r="K265" s="175" t="s">
        <v>343</v>
      </c>
      <c r="L265" s="38"/>
      <c r="M265" s="180" t="s">
        <v>1</v>
      </c>
      <c r="N265" s="181" t="s">
        <v>42</v>
      </c>
      <c r="O265" s="76"/>
      <c r="P265" s="182">
        <f>O265*H265</f>
        <v>0</v>
      </c>
      <c r="Q265" s="182">
        <v>0.12063599999999999</v>
      </c>
      <c r="R265" s="182">
        <f>Q265*H265</f>
        <v>0.39809879999999997</v>
      </c>
      <c r="S265" s="182">
        <v>0</v>
      </c>
      <c r="T265" s="18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4" t="s">
        <v>91</v>
      </c>
      <c r="AT265" s="184" t="s">
        <v>339</v>
      </c>
      <c r="AU265" s="184" t="s">
        <v>85</v>
      </c>
      <c r="AY265" s="18" t="s">
        <v>337</v>
      </c>
      <c r="BE265" s="185">
        <f>IF(N265="základní",J265,0)</f>
        <v>0</v>
      </c>
      <c r="BF265" s="185">
        <f>IF(N265="snížená",J265,0)</f>
        <v>0</v>
      </c>
      <c r="BG265" s="185">
        <f>IF(N265="zákl. přenesená",J265,0)</f>
        <v>0</v>
      </c>
      <c r="BH265" s="185">
        <f>IF(N265="sníž. přenesená",J265,0)</f>
        <v>0</v>
      </c>
      <c r="BI265" s="185">
        <f>IF(N265="nulová",J265,0)</f>
        <v>0</v>
      </c>
      <c r="BJ265" s="18" t="s">
        <v>8</v>
      </c>
      <c r="BK265" s="185">
        <f>ROUND(I265*H265,0)</f>
        <v>0</v>
      </c>
      <c r="BL265" s="18" t="s">
        <v>91</v>
      </c>
      <c r="BM265" s="184" t="s">
        <v>531</v>
      </c>
    </row>
    <row r="266" s="13" customFormat="1">
      <c r="A266" s="13"/>
      <c r="B266" s="186"/>
      <c r="C266" s="13"/>
      <c r="D266" s="187" t="s">
        <v>345</v>
      </c>
      <c r="E266" s="188" t="s">
        <v>1</v>
      </c>
      <c r="F266" s="189" t="s">
        <v>532</v>
      </c>
      <c r="G266" s="13"/>
      <c r="H266" s="190">
        <v>3.2999999999999998</v>
      </c>
      <c r="I266" s="191"/>
      <c r="J266" s="13"/>
      <c r="K266" s="13"/>
      <c r="L266" s="186"/>
      <c r="M266" s="192"/>
      <c r="N266" s="193"/>
      <c r="O266" s="193"/>
      <c r="P266" s="193"/>
      <c r="Q266" s="193"/>
      <c r="R266" s="193"/>
      <c r="S266" s="193"/>
      <c r="T266" s="19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8" t="s">
        <v>345</v>
      </c>
      <c r="AU266" s="188" t="s">
        <v>85</v>
      </c>
      <c r="AV266" s="13" t="s">
        <v>85</v>
      </c>
      <c r="AW266" s="13" t="s">
        <v>33</v>
      </c>
      <c r="AX266" s="13" t="s">
        <v>8</v>
      </c>
      <c r="AY266" s="188" t="s">
        <v>337</v>
      </c>
    </row>
    <row r="267" s="2" customFormat="1" ht="24.15" customHeight="1">
      <c r="A267" s="37"/>
      <c r="B267" s="172"/>
      <c r="C267" s="211" t="s">
        <v>533</v>
      </c>
      <c r="D267" s="211" t="s">
        <v>400</v>
      </c>
      <c r="E267" s="212" t="s">
        <v>534</v>
      </c>
      <c r="F267" s="213" t="s">
        <v>535</v>
      </c>
      <c r="G267" s="214" t="s">
        <v>496</v>
      </c>
      <c r="H267" s="215">
        <v>30</v>
      </c>
      <c r="I267" s="216"/>
      <c r="J267" s="217">
        <f>ROUND(I267*H267,0)</f>
        <v>0</v>
      </c>
      <c r="K267" s="213" t="s">
        <v>343</v>
      </c>
      <c r="L267" s="218"/>
      <c r="M267" s="219" t="s">
        <v>1</v>
      </c>
      <c r="N267" s="220" t="s">
        <v>42</v>
      </c>
      <c r="O267" s="76"/>
      <c r="P267" s="182">
        <f>O267*H267</f>
        <v>0</v>
      </c>
      <c r="Q267" s="182">
        <v>0.010999999999999999</v>
      </c>
      <c r="R267" s="182">
        <f>Q267*H267</f>
        <v>0.32999999999999996</v>
      </c>
      <c r="S267" s="182">
        <v>0</v>
      </c>
      <c r="T267" s="18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4" t="s">
        <v>376</v>
      </c>
      <c r="AT267" s="184" t="s">
        <v>400</v>
      </c>
      <c r="AU267" s="184" t="s">
        <v>85</v>
      </c>
      <c r="AY267" s="18" t="s">
        <v>337</v>
      </c>
      <c r="BE267" s="185">
        <f>IF(N267="základní",J267,0)</f>
        <v>0</v>
      </c>
      <c r="BF267" s="185">
        <f>IF(N267="snížená",J267,0)</f>
        <v>0</v>
      </c>
      <c r="BG267" s="185">
        <f>IF(N267="zákl. přenesená",J267,0)</f>
        <v>0</v>
      </c>
      <c r="BH267" s="185">
        <f>IF(N267="sníž. přenesená",J267,0)</f>
        <v>0</v>
      </c>
      <c r="BI267" s="185">
        <f>IF(N267="nulová",J267,0)</f>
        <v>0</v>
      </c>
      <c r="BJ267" s="18" t="s">
        <v>8</v>
      </c>
      <c r="BK267" s="185">
        <f>ROUND(I267*H267,0)</f>
        <v>0</v>
      </c>
      <c r="BL267" s="18" t="s">
        <v>91</v>
      </c>
      <c r="BM267" s="184" t="s">
        <v>536</v>
      </c>
    </row>
    <row r="268" s="13" customFormat="1">
      <c r="A268" s="13"/>
      <c r="B268" s="186"/>
      <c r="C268" s="13"/>
      <c r="D268" s="187" t="s">
        <v>345</v>
      </c>
      <c r="E268" s="188" t="s">
        <v>1</v>
      </c>
      <c r="F268" s="189" t="s">
        <v>537</v>
      </c>
      <c r="G268" s="13"/>
      <c r="H268" s="190">
        <v>30</v>
      </c>
      <c r="I268" s="191"/>
      <c r="J268" s="13"/>
      <c r="K268" s="13"/>
      <c r="L268" s="186"/>
      <c r="M268" s="192"/>
      <c r="N268" s="193"/>
      <c r="O268" s="193"/>
      <c r="P268" s="193"/>
      <c r="Q268" s="193"/>
      <c r="R268" s="193"/>
      <c r="S268" s="193"/>
      <c r="T268" s="19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8" t="s">
        <v>345</v>
      </c>
      <c r="AU268" s="188" t="s">
        <v>85</v>
      </c>
      <c r="AV268" s="13" t="s">
        <v>85</v>
      </c>
      <c r="AW268" s="13" t="s">
        <v>33</v>
      </c>
      <c r="AX268" s="13" t="s">
        <v>8</v>
      </c>
      <c r="AY268" s="188" t="s">
        <v>337</v>
      </c>
    </row>
    <row r="269" s="2" customFormat="1" ht="24.15" customHeight="1">
      <c r="A269" s="37"/>
      <c r="B269" s="172"/>
      <c r="C269" s="173" t="s">
        <v>538</v>
      </c>
      <c r="D269" s="173" t="s">
        <v>339</v>
      </c>
      <c r="E269" s="174" t="s">
        <v>539</v>
      </c>
      <c r="F269" s="175" t="s">
        <v>540</v>
      </c>
      <c r="G269" s="176" t="s">
        <v>342</v>
      </c>
      <c r="H269" s="177">
        <v>4.6299999999999999</v>
      </c>
      <c r="I269" s="178"/>
      <c r="J269" s="179">
        <f>ROUND(I269*H269,0)</f>
        <v>0</v>
      </c>
      <c r="K269" s="175" t="s">
        <v>343</v>
      </c>
      <c r="L269" s="38"/>
      <c r="M269" s="180" t="s">
        <v>1</v>
      </c>
      <c r="N269" s="181" t="s">
        <v>42</v>
      </c>
      <c r="O269" s="76"/>
      <c r="P269" s="182">
        <f>O269*H269</f>
        <v>0</v>
      </c>
      <c r="Q269" s="182">
        <v>0.053800000000000001</v>
      </c>
      <c r="R269" s="182">
        <f>Q269*H269</f>
        <v>0.24909400000000001</v>
      </c>
      <c r="S269" s="182">
        <v>0</v>
      </c>
      <c r="T269" s="18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4" t="s">
        <v>91</v>
      </c>
      <c r="AT269" s="184" t="s">
        <v>339</v>
      </c>
      <c r="AU269" s="184" t="s">
        <v>85</v>
      </c>
      <c r="AY269" s="18" t="s">
        <v>337</v>
      </c>
      <c r="BE269" s="185">
        <f>IF(N269="základní",J269,0)</f>
        <v>0</v>
      </c>
      <c r="BF269" s="185">
        <f>IF(N269="snížená",J269,0)</f>
        <v>0</v>
      </c>
      <c r="BG269" s="185">
        <f>IF(N269="zákl. přenesená",J269,0)</f>
        <v>0</v>
      </c>
      <c r="BH269" s="185">
        <f>IF(N269="sníž. přenesená",J269,0)</f>
        <v>0</v>
      </c>
      <c r="BI269" s="185">
        <f>IF(N269="nulová",J269,0)</f>
        <v>0</v>
      </c>
      <c r="BJ269" s="18" t="s">
        <v>8</v>
      </c>
      <c r="BK269" s="185">
        <f>ROUND(I269*H269,0)</f>
        <v>0</v>
      </c>
      <c r="BL269" s="18" t="s">
        <v>91</v>
      </c>
      <c r="BM269" s="184" t="s">
        <v>541</v>
      </c>
    </row>
    <row r="270" s="13" customFormat="1">
      <c r="A270" s="13"/>
      <c r="B270" s="186"/>
      <c r="C270" s="13"/>
      <c r="D270" s="187" t="s">
        <v>345</v>
      </c>
      <c r="E270" s="188" t="s">
        <v>1</v>
      </c>
      <c r="F270" s="189" t="s">
        <v>542</v>
      </c>
      <c r="G270" s="13"/>
      <c r="H270" s="190">
        <v>0.69999999999999996</v>
      </c>
      <c r="I270" s="191"/>
      <c r="J270" s="13"/>
      <c r="K270" s="13"/>
      <c r="L270" s="186"/>
      <c r="M270" s="192"/>
      <c r="N270" s="193"/>
      <c r="O270" s="193"/>
      <c r="P270" s="193"/>
      <c r="Q270" s="193"/>
      <c r="R270" s="193"/>
      <c r="S270" s="193"/>
      <c r="T270" s="19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8" t="s">
        <v>345</v>
      </c>
      <c r="AU270" s="188" t="s">
        <v>85</v>
      </c>
      <c r="AV270" s="13" t="s">
        <v>85</v>
      </c>
      <c r="AW270" s="13" t="s">
        <v>33</v>
      </c>
      <c r="AX270" s="13" t="s">
        <v>77</v>
      </c>
      <c r="AY270" s="188" t="s">
        <v>337</v>
      </c>
    </row>
    <row r="271" s="13" customFormat="1">
      <c r="A271" s="13"/>
      <c r="B271" s="186"/>
      <c r="C271" s="13"/>
      <c r="D271" s="187" t="s">
        <v>345</v>
      </c>
      <c r="E271" s="188" t="s">
        <v>1</v>
      </c>
      <c r="F271" s="189" t="s">
        <v>543</v>
      </c>
      <c r="G271" s="13"/>
      <c r="H271" s="190">
        <v>3.9300000000000002</v>
      </c>
      <c r="I271" s="191"/>
      <c r="J271" s="13"/>
      <c r="K271" s="13"/>
      <c r="L271" s="186"/>
      <c r="M271" s="192"/>
      <c r="N271" s="193"/>
      <c r="O271" s="193"/>
      <c r="P271" s="193"/>
      <c r="Q271" s="193"/>
      <c r="R271" s="193"/>
      <c r="S271" s="193"/>
      <c r="T271" s="19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8" t="s">
        <v>345</v>
      </c>
      <c r="AU271" s="188" t="s">
        <v>85</v>
      </c>
      <c r="AV271" s="13" t="s">
        <v>85</v>
      </c>
      <c r="AW271" s="13" t="s">
        <v>33</v>
      </c>
      <c r="AX271" s="13" t="s">
        <v>77</v>
      </c>
      <c r="AY271" s="188" t="s">
        <v>337</v>
      </c>
    </row>
    <row r="272" s="14" customFormat="1">
      <c r="A272" s="14"/>
      <c r="B272" s="195"/>
      <c r="C272" s="14"/>
      <c r="D272" s="187" t="s">
        <v>345</v>
      </c>
      <c r="E272" s="196" t="s">
        <v>1</v>
      </c>
      <c r="F272" s="197" t="s">
        <v>544</v>
      </c>
      <c r="G272" s="14"/>
      <c r="H272" s="198">
        <v>4.6299999999999999</v>
      </c>
      <c r="I272" s="199"/>
      <c r="J272" s="14"/>
      <c r="K272" s="14"/>
      <c r="L272" s="195"/>
      <c r="M272" s="200"/>
      <c r="N272" s="201"/>
      <c r="O272" s="201"/>
      <c r="P272" s="201"/>
      <c r="Q272" s="201"/>
      <c r="R272" s="201"/>
      <c r="S272" s="201"/>
      <c r="T272" s="20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6" t="s">
        <v>345</v>
      </c>
      <c r="AU272" s="196" t="s">
        <v>85</v>
      </c>
      <c r="AV272" s="14" t="s">
        <v>88</v>
      </c>
      <c r="AW272" s="14" t="s">
        <v>33</v>
      </c>
      <c r="AX272" s="14" t="s">
        <v>8</v>
      </c>
      <c r="AY272" s="196" t="s">
        <v>337</v>
      </c>
    </row>
    <row r="273" s="2" customFormat="1" ht="24.15" customHeight="1">
      <c r="A273" s="37"/>
      <c r="B273" s="172"/>
      <c r="C273" s="173" t="s">
        <v>545</v>
      </c>
      <c r="D273" s="173" t="s">
        <v>339</v>
      </c>
      <c r="E273" s="174" t="s">
        <v>546</v>
      </c>
      <c r="F273" s="175" t="s">
        <v>547</v>
      </c>
      <c r="G273" s="176" t="s">
        <v>342</v>
      </c>
      <c r="H273" s="177">
        <v>1.8480000000000001</v>
      </c>
      <c r="I273" s="178"/>
      <c r="J273" s="179">
        <f>ROUND(I273*H273,0)</f>
        <v>0</v>
      </c>
      <c r="K273" s="175" t="s">
        <v>343</v>
      </c>
      <c r="L273" s="38"/>
      <c r="M273" s="180" t="s">
        <v>1</v>
      </c>
      <c r="N273" s="181" t="s">
        <v>42</v>
      </c>
      <c r="O273" s="76"/>
      <c r="P273" s="182">
        <f>O273*H273</f>
        <v>0</v>
      </c>
      <c r="Q273" s="182">
        <v>0.061969999999999997</v>
      </c>
      <c r="R273" s="182">
        <f>Q273*H273</f>
        <v>0.11452056000000001</v>
      </c>
      <c r="S273" s="182">
        <v>0</v>
      </c>
      <c r="T273" s="18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4" t="s">
        <v>91</v>
      </c>
      <c r="AT273" s="184" t="s">
        <v>339</v>
      </c>
      <c r="AU273" s="184" t="s">
        <v>85</v>
      </c>
      <c r="AY273" s="18" t="s">
        <v>337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18" t="s">
        <v>8</v>
      </c>
      <c r="BK273" s="185">
        <f>ROUND(I273*H273,0)</f>
        <v>0</v>
      </c>
      <c r="BL273" s="18" t="s">
        <v>91</v>
      </c>
      <c r="BM273" s="184" t="s">
        <v>548</v>
      </c>
    </row>
    <row r="274" s="13" customFormat="1">
      <c r="A274" s="13"/>
      <c r="B274" s="186"/>
      <c r="C274" s="13"/>
      <c r="D274" s="187" t="s">
        <v>345</v>
      </c>
      <c r="E274" s="188" t="s">
        <v>1</v>
      </c>
      <c r="F274" s="189" t="s">
        <v>549</v>
      </c>
      <c r="G274" s="13"/>
      <c r="H274" s="190">
        <v>1.8480000000000001</v>
      </c>
      <c r="I274" s="191"/>
      <c r="J274" s="13"/>
      <c r="K274" s="13"/>
      <c r="L274" s="186"/>
      <c r="M274" s="192"/>
      <c r="N274" s="193"/>
      <c r="O274" s="193"/>
      <c r="P274" s="193"/>
      <c r="Q274" s="193"/>
      <c r="R274" s="193"/>
      <c r="S274" s="193"/>
      <c r="T274" s="19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8" t="s">
        <v>345</v>
      </c>
      <c r="AU274" s="188" t="s">
        <v>85</v>
      </c>
      <c r="AV274" s="13" t="s">
        <v>85</v>
      </c>
      <c r="AW274" s="13" t="s">
        <v>33</v>
      </c>
      <c r="AX274" s="13" t="s">
        <v>77</v>
      </c>
      <c r="AY274" s="188" t="s">
        <v>337</v>
      </c>
    </row>
    <row r="275" s="14" customFormat="1">
      <c r="A275" s="14"/>
      <c r="B275" s="195"/>
      <c r="C275" s="14"/>
      <c r="D275" s="187" t="s">
        <v>345</v>
      </c>
      <c r="E275" s="196" t="s">
        <v>1</v>
      </c>
      <c r="F275" s="197" t="s">
        <v>550</v>
      </c>
      <c r="G275" s="14"/>
      <c r="H275" s="198">
        <v>1.8480000000000001</v>
      </c>
      <c r="I275" s="199"/>
      <c r="J275" s="14"/>
      <c r="K275" s="14"/>
      <c r="L275" s="195"/>
      <c r="M275" s="200"/>
      <c r="N275" s="201"/>
      <c r="O275" s="201"/>
      <c r="P275" s="201"/>
      <c r="Q275" s="201"/>
      <c r="R275" s="201"/>
      <c r="S275" s="201"/>
      <c r="T275" s="20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6" t="s">
        <v>345</v>
      </c>
      <c r="AU275" s="196" t="s">
        <v>85</v>
      </c>
      <c r="AV275" s="14" t="s">
        <v>88</v>
      </c>
      <c r="AW275" s="14" t="s">
        <v>33</v>
      </c>
      <c r="AX275" s="14" t="s">
        <v>77</v>
      </c>
      <c r="AY275" s="196" t="s">
        <v>337</v>
      </c>
    </row>
    <row r="276" s="15" customFormat="1">
      <c r="A276" s="15"/>
      <c r="B276" s="203"/>
      <c r="C276" s="15"/>
      <c r="D276" s="187" t="s">
        <v>345</v>
      </c>
      <c r="E276" s="204" t="s">
        <v>1</v>
      </c>
      <c r="F276" s="205" t="s">
        <v>353</v>
      </c>
      <c r="G276" s="15"/>
      <c r="H276" s="206">
        <v>1.8480000000000001</v>
      </c>
      <c r="I276" s="207"/>
      <c r="J276" s="15"/>
      <c r="K276" s="15"/>
      <c r="L276" s="203"/>
      <c r="M276" s="208"/>
      <c r="N276" s="209"/>
      <c r="O276" s="209"/>
      <c r="P276" s="209"/>
      <c r="Q276" s="209"/>
      <c r="R276" s="209"/>
      <c r="S276" s="209"/>
      <c r="T276" s="210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04" t="s">
        <v>345</v>
      </c>
      <c r="AU276" s="204" t="s">
        <v>85</v>
      </c>
      <c r="AV276" s="15" t="s">
        <v>91</v>
      </c>
      <c r="AW276" s="15" t="s">
        <v>33</v>
      </c>
      <c r="AX276" s="15" t="s">
        <v>8</v>
      </c>
      <c r="AY276" s="204" t="s">
        <v>337</v>
      </c>
    </row>
    <row r="277" s="2" customFormat="1" ht="33" customHeight="1">
      <c r="A277" s="37"/>
      <c r="B277" s="172"/>
      <c r="C277" s="173" t="s">
        <v>551</v>
      </c>
      <c r="D277" s="173" t="s">
        <v>339</v>
      </c>
      <c r="E277" s="174" t="s">
        <v>552</v>
      </c>
      <c r="F277" s="175" t="s">
        <v>553</v>
      </c>
      <c r="G277" s="176" t="s">
        <v>433</v>
      </c>
      <c r="H277" s="177">
        <v>7</v>
      </c>
      <c r="I277" s="178"/>
      <c r="J277" s="179">
        <f>ROUND(I277*H277,0)</f>
        <v>0</v>
      </c>
      <c r="K277" s="175" t="s">
        <v>343</v>
      </c>
      <c r="L277" s="38"/>
      <c r="M277" s="180" t="s">
        <v>1</v>
      </c>
      <c r="N277" s="181" t="s">
        <v>42</v>
      </c>
      <c r="O277" s="76"/>
      <c r="P277" s="182">
        <f>O277*H277</f>
        <v>0</v>
      </c>
      <c r="Q277" s="182">
        <v>0.00047615999999999999</v>
      </c>
      <c r="R277" s="182">
        <f>Q277*H277</f>
        <v>0.0033331200000000002</v>
      </c>
      <c r="S277" s="182">
        <v>0</v>
      </c>
      <c r="T277" s="18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4" t="s">
        <v>91</v>
      </c>
      <c r="AT277" s="184" t="s">
        <v>339</v>
      </c>
      <c r="AU277" s="184" t="s">
        <v>85</v>
      </c>
      <c r="AY277" s="18" t="s">
        <v>337</v>
      </c>
      <c r="BE277" s="185">
        <f>IF(N277="základní",J277,0)</f>
        <v>0</v>
      </c>
      <c r="BF277" s="185">
        <f>IF(N277="snížená",J277,0)</f>
        <v>0</v>
      </c>
      <c r="BG277" s="185">
        <f>IF(N277="zákl. přenesená",J277,0)</f>
        <v>0</v>
      </c>
      <c r="BH277" s="185">
        <f>IF(N277="sníž. přenesená",J277,0)</f>
        <v>0</v>
      </c>
      <c r="BI277" s="185">
        <f>IF(N277="nulová",J277,0)</f>
        <v>0</v>
      </c>
      <c r="BJ277" s="18" t="s">
        <v>8</v>
      </c>
      <c r="BK277" s="185">
        <f>ROUND(I277*H277,0)</f>
        <v>0</v>
      </c>
      <c r="BL277" s="18" t="s">
        <v>91</v>
      </c>
      <c r="BM277" s="184" t="s">
        <v>554</v>
      </c>
    </row>
    <row r="278" s="13" customFormat="1">
      <c r="A278" s="13"/>
      <c r="B278" s="186"/>
      <c r="C278" s="13"/>
      <c r="D278" s="187" t="s">
        <v>345</v>
      </c>
      <c r="E278" s="188" t="s">
        <v>1</v>
      </c>
      <c r="F278" s="189" t="s">
        <v>555</v>
      </c>
      <c r="G278" s="13"/>
      <c r="H278" s="190">
        <v>7</v>
      </c>
      <c r="I278" s="191"/>
      <c r="J278" s="13"/>
      <c r="K278" s="13"/>
      <c r="L278" s="186"/>
      <c r="M278" s="192"/>
      <c r="N278" s="193"/>
      <c r="O278" s="193"/>
      <c r="P278" s="193"/>
      <c r="Q278" s="193"/>
      <c r="R278" s="193"/>
      <c r="S278" s="193"/>
      <c r="T278" s="19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8" t="s">
        <v>345</v>
      </c>
      <c r="AU278" s="188" t="s">
        <v>85</v>
      </c>
      <c r="AV278" s="13" t="s">
        <v>85</v>
      </c>
      <c r="AW278" s="13" t="s">
        <v>33</v>
      </c>
      <c r="AX278" s="13" t="s">
        <v>8</v>
      </c>
      <c r="AY278" s="188" t="s">
        <v>337</v>
      </c>
    </row>
    <row r="279" s="2" customFormat="1" ht="24.15" customHeight="1">
      <c r="A279" s="37"/>
      <c r="B279" s="172"/>
      <c r="C279" s="173" t="s">
        <v>556</v>
      </c>
      <c r="D279" s="173" t="s">
        <v>339</v>
      </c>
      <c r="E279" s="174" t="s">
        <v>557</v>
      </c>
      <c r="F279" s="175" t="s">
        <v>558</v>
      </c>
      <c r="G279" s="176" t="s">
        <v>342</v>
      </c>
      <c r="H279" s="177">
        <v>31.782</v>
      </c>
      <c r="I279" s="178"/>
      <c r="J279" s="179">
        <f>ROUND(I279*H279,0)</f>
        <v>0</v>
      </c>
      <c r="K279" s="175" t="s">
        <v>343</v>
      </c>
      <c r="L279" s="38"/>
      <c r="M279" s="180" t="s">
        <v>1</v>
      </c>
      <c r="N279" s="181" t="s">
        <v>42</v>
      </c>
      <c r="O279" s="76"/>
      <c r="P279" s="182">
        <f>O279*H279</f>
        <v>0</v>
      </c>
      <c r="Q279" s="182">
        <v>0.082576300000000005</v>
      </c>
      <c r="R279" s="182">
        <f>Q279*H279</f>
        <v>2.6244399666000002</v>
      </c>
      <c r="S279" s="182">
        <v>0</v>
      </c>
      <c r="T279" s="18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4" t="s">
        <v>91</v>
      </c>
      <c r="AT279" s="184" t="s">
        <v>339</v>
      </c>
      <c r="AU279" s="184" t="s">
        <v>85</v>
      </c>
      <c r="AY279" s="18" t="s">
        <v>337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8" t="s">
        <v>8</v>
      </c>
      <c r="BK279" s="185">
        <f>ROUND(I279*H279,0)</f>
        <v>0</v>
      </c>
      <c r="BL279" s="18" t="s">
        <v>91</v>
      </c>
      <c r="BM279" s="184" t="s">
        <v>559</v>
      </c>
    </row>
    <row r="280" s="13" customFormat="1">
      <c r="A280" s="13"/>
      <c r="B280" s="186"/>
      <c r="C280" s="13"/>
      <c r="D280" s="187" t="s">
        <v>345</v>
      </c>
      <c r="E280" s="188" t="s">
        <v>1</v>
      </c>
      <c r="F280" s="189" t="s">
        <v>560</v>
      </c>
      <c r="G280" s="13"/>
      <c r="H280" s="190">
        <v>27.562999999999999</v>
      </c>
      <c r="I280" s="191"/>
      <c r="J280" s="13"/>
      <c r="K280" s="13"/>
      <c r="L280" s="186"/>
      <c r="M280" s="192"/>
      <c r="N280" s="193"/>
      <c r="O280" s="193"/>
      <c r="P280" s="193"/>
      <c r="Q280" s="193"/>
      <c r="R280" s="193"/>
      <c r="S280" s="193"/>
      <c r="T280" s="19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8" t="s">
        <v>345</v>
      </c>
      <c r="AU280" s="188" t="s">
        <v>85</v>
      </c>
      <c r="AV280" s="13" t="s">
        <v>85</v>
      </c>
      <c r="AW280" s="13" t="s">
        <v>33</v>
      </c>
      <c r="AX280" s="13" t="s">
        <v>77</v>
      </c>
      <c r="AY280" s="188" t="s">
        <v>337</v>
      </c>
    </row>
    <row r="281" s="13" customFormat="1">
      <c r="A281" s="13"/>
      <c r="B281" s="186"/>
      <c r="C281" s="13"/>
      <c r="D281" s="187" t="s">
        <v>345</v>
      </c>
      <c r="E281" s="188" t="s">
        <v>1</v>
      </c>
      <c r="F281" s="189" t="s">
        <v>561</v>
      </c>
      <c r="G281" s="13"/>
      <c r="H281" s="190">
        <v>-6.3040000000000003</v>
      </c>
      <c r="I281" s="191"/>
      <c r="J281" s="13"/>
      <c r="K281" s="13"/>
      <c r="L281" s="186"/>
      <c r="M281" s="192"/>
      <c r="N281" s="193"/>
      <c r="O281" s="193"/>
      <c r="P281" s="193"/>
      <c r="Q281" s="193"/>
      <c r="R281" s="193"/>
      <c r="S281" s="193"/>
      <c r="T281" s="19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8" t="s">
        <v>345</v>
      </c>
      <c r="AU281" s="188" t="s">
        <v>85</v>
      </c>
      <c r="AV281" s="13" t="s">
        <v>85</v>
      </c>
      <c r="AW281" s="13" t="s">
        <v>33</v>
      </c>
      <c r="AX281" s="13" t="s">
        <v>77</v>
      </c>
      <c r="AY281" s="188" t="s">
        <v>337</v>
      </c>
    </row>
    <row r="282" s="13" customFormat="1">
      <c r="A282" s="13"/>
      <c r="B282" s="186"/>
      <c r="C282" s="13"/>
      <c r="D282" s="187" t="s">
        <v>345</v>
      </c>
      <c r="E282" s="188" t="s">
        <v>1</v>
      </c>
      <c r="F282" s="189" t="s">
        <v>562</v>
      </c>
      <c r="G282" s="13"/>
      <c r="H282" s="190">
        <v>1.7430000000000001</v>
      </c>
      <c r="I282" s="191"/>
      <c r="J282" s="13"/>
      <c r="K282" s="13"/>
      <c r="L282" s="186"/>
      <c r="M282" s="192"/>
      <c r="N282" s="193"/>
      <c r="O282" s="193"/>
      <c r="P282" s="193"/>
      <c r="Q282" s="193"/>
      <c r="R282" s="193"/>
      <c r="S282" s="193"/>
      <c r="T282" s="19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8" t="s">
        <v>345</v>
      </c>
      <c r="AU282" s="188" t="s">
        <v>85</v>
      </c>
      <c r="AV282" s="13" t="s">
        <v>85</v>
      </c>
      <c r="AW282" s="13" t="s">
        <v>33</v>
      </c>
      <c r="AX282" s="13" t="s">
        <v>77</v>
      </c>
      <c r="AY282" s="188" t="s">
        <v>337</v>
      </c>
    </row>
    <row r="283" s="13" customFormat="1">
      <c r="A283" s="13"/>
      <c r="B283" s="186"/>
      <c r="C283" s="13"/>
      <c r="D283" s="187" t="s">
        <v>345</v>
      </c>
      <c r="E283" s="188" t="s">
        <v>1</v>
      </c>
      <c r="F283" s="189" t="s">
        <v>563</v>
      </c>
      <c r="G283" s="13"/>
      <c r="H283" s="190">
        <v>0.79000000000000004</v>
      </c>
      <c r="I283" s="191"/>
      <c r="J283" s="13"/>
      <c r="K283" s="13"/>
      <c r="L283" s="186"/>
      <c r="M283" s="192"/>
      <c r="N283" s="193"/>
      <c r="O283" s="193"/>
      <c r="P283" s="193"/>
      <c r="Q283" s="193"/>
      <c r="R283" s="193"/>
      <c r="S283" s="193"/>
      <c r="T283" s="19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8" t="s">
        <v>345</v>
      </c>
      <c r="AU283" s="188" t="s">
        <v>85</v>
      </c>
      <c r="AV283" s="13" t="s">
        <v>85</v>
      </c>
      <c r="AW283" s="13" t="s">
        <v>33</v>
      </c>
      <c r="AX283" s="13" t="s">
        <v>77</v>
      </c>
      <c r="AY283" s="188" t="s">
        <v>337</v>
      </c>
    </row>
    <row r="284" s="14" customFormat="1">
      <c r="A284" s="14"/>
      <c r="B284" s="195"/>
      <c r="C284" s="14"/>
      <c r="D284" s="187" t="s">
        <v>345</v>
      </c>
      <c r="E284" s="196" t="s">
        <v>1</v>
      </c>
      <c r="F284" s="197" t="s">
        <v>564</v>
      </c>
      <c r="G284" s="14"/>
      <c r="H284" s="198">
        <v>23.792000000000002</v>
      </c>
      <c r="I284" s="199"/>
      <c r="J284" s="14"/>
      <c r="K284" s="14"/>
      <c r="L284" s="195"/>
      <c r="M284" s="200"/>
      <c r="N284" s="201"/>
      <c r="O284" s="201"/>
      <c r="P284" s="201"/>
      <c r="Q284" s="201"/>
      <c r="R284" s="201"/>
      <c r="S284" s="201"/>
      <c r="T284" s="20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6" t="s">
        <v>345</v>
      </c>
      <c r="AU284" s="196" t="s">
        <v>85</v>
      </c>
      <c r="AV284" s="14" t="s">
        <v>88</v>
      </c>
      <c r="AW284" s="14" t="s">
        <v>33</v>
      </c>
      <c r="AX284" s="14" t="s">
        <v>77</v>
      </c>
      <c r="AY284" s="196" t="s">
        <v>337</v>
      </c>
    </row>
    <row r="285" s="13" customFormat="1">
      <c r="A285" s="13"/>
      <c r="B285" s="186"/>
      <c r="C285" s="13"/>
      <c r="D285" s="187" t="s">
        <v>345</v>
      </c>
      <c r="E285" s="188" t="s">
        <v>1</v>
      </c>
      <c r="F285" s="189" t="s">
        <v>565</v>
      </c>
      <c r="G285" s="13"/>
      <c r="H285" s="190">
        <v>3.4399999999999999</v>
      </c>
      <c r="I285" s="191"/>
      <c r="J285" s="13"/>
      <c r="K285" s="13"/>
      <c r="L285" s="186"/>
      <c r="M285" s="192"/>
      <c r="N285" s="193"/>
      <c r="O285" s="193"/>
      <c r="P285" s="193"/>
      <c r="Q285" s="193"/>
      <c r="R285" s="193"/>
      <c r="S285" s="193"/>
      <c r="T285" s="19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8" t="s">
        <v>345</v>
      </c>
      <c r="AU285" s="188" t="s">
        <v>85</v>
      </c>
      <c r="AV285" s="13" t="s">
        <v>85</v>
      </c>
      <c r="AW285" s="13" t="s">
        <v>33</v>
      </c>
      <c r="AX285" s="13" t="s">
        <v>77</v>
      </c>
      <c r="AY285" s="188" t="s">
        <v>337</v>
      </c>
    </row>
    <row r="286" s="13" customFormat="1">
      <c r="A286" s="13"/>
      <c r="B286" s="186"/>
      <c r="C286" s="13"/>
      <c r="D286" s="187" t="s">
        <v>345</v>
      </c>
      <c r="E286" s="188" t="s">
        <v>1</v>
      </c>
      <c r="F286" s="189" t="s">
        <v>566</v>
      </c>
      <c r="G286" s="13"/>
      <c r="H286" s="190">
        <v>4.5499999999999998</v>
      </c>
      <c r="I286" s="191"/>
      <c r="J286" s="13"/>
      <c r="K286" s="13"/>
      <c r="L286" s="186"/>
      <c r="M286" s="192"/>
      <c r="N286" s="193"/>
      <c r="O286" s="193"/>
      <c r="P286" s="193"/>
      <c r="Q286" s="193"/>
      <c r="R286" s="193"/>
      <c r="S286" s="193"/>
      <c r="T286" s="19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8" t="s">
        <v>345</v>
      </c>
      <c r="AU286" s="188" t="s">
        <v>85</v>
      </c>
      <c r="AV286" s="13" t="s">
        <v>85</v>
      </c>
      <c r="AW286" s="13" t="s">
        <v>33</v>
      </c>
      <c r="AX286" s="13" t="s">
        <v>77</v>
      </c>
      <c r="AY286" s="188" t="s">
        <v>337</v>
      </c>
    </row>
    <row r="287" s="14" customFormat="1">
      <c r="A287" s="14"/>
      <c r="B287" s="195"/>
      <c r="C287" s="14"/>
      <c r="D287" s="187" t="s">
        <v>345</v>
      </c>
      <c r="E287" s="196" t="s">
        <v>1</v>
      </c>
      <c r="F287" s="197" t="s">
        <v>567</v>
      </c>
      <c r="G287" s="14"/>
      <c r="H287" s="198">
        <v>7.9900000000000002</v>
      </c>
      <c r="I287" s="199"/>
      <c r="J287" s="14"/>
      <c r="K287" s="14"/>
      <c r="L287" s="195"/>
      <c r="M287" s="200"/>
      <c r="N287" s="201"/>
      <c r="O287" s="201"/>
      <c r="P287" s="201"/>
      <c r="Q287" s="201"/>
      <c r="R287" s="201"/>
      <c r="S287" s="201"/>
      <c r="T287" s="20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196" t="s">
        <v>345</v>
      </c>
      <c r="AU287" s="196" t="s">
        <v>85</v>
      </c>
      <c r="AV287" s="14" t="s">
        <v>88</v>
      </c>
      <c r="AW287" s="14" t="s">
        <v>33</v>
      </c>
      <c r="AX287" s="14" t="s">
        <v>77</v>
      </c>
      <c r="AY287" s="196" t="s">
        <v>337</v>
      </c>
    </row>
    <row r="288" s="15" customFormat="1">
      <c r="A288" s="15"/>
      <c r="B288" s="203"/>
      <c r="C288" s="15"/>
      <c r="D288" s="187" t="s">
        <v>345</v>
      </c>
      <c r="E288" s="204" t="s">
        <v>265</v>
      </c>
      <c r="F288" s="205" t="s">
        <v>353</v>
      </c>
      <c r="G288" s="15"/>
      <c r="H288" s="206">
        <v>31.782</v>
      </c>
      <c r="I288" s="207"/>
      <c r="J288" s="15"/>
      <c r="K288" s="15"/>
      <c r="L288" s="203"/>
      <c r="M288" s="208"/>
      <c r="N288" s="209"/>
      <c r="O288" s="209"/>
      <c r="P288" s="209"/>
      <c r="Q288" s="209"/>
      <c r="R288" s="209"/>
      <c r="S288" s="209"/>
      <c r="T288" s="210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04" t="s">
        <v>345</v>
      </c>
      <c r="AU288" s="204" t="s">
        <v>85</v>
      </c>
      <c r="AV288" s="15" t="s">
        <v>91</v>
      </c>
      <c r="AW288" s="15" t="s">
        <v>33</v>
      </c>
      <c r="AX288" s="15" t="s">
        <v>8</v>
      </c>
      <c r="AY288" s="204" t="s">
        <v>337</v>
      </c>
    </row>
    <row r="289" s="2" customFormat="1" ht="24.15" customHeight="1">
      <c r="A289" s="37"/>
      <c r="B289" s="172"/>
      <c r="C289" s="173" t="s">
        <v>568</v>
      </c>
      <c r="D289" s="173" t="s">
        <v>339</v>
      </c>
      <c r="E289" s="174" t="s">
        <v>569</v>
      </c>
      <c r="F289" s="175" t="s">
        <v>570</v>
      </c>
      <c r="G289" s="176" t="s">
        <v>433</v>
      </c>
      <c r="H289" s="177">
        <v>5.5999999999999996</v>
      </c>
      <c r="I289" s="178"/>
      <c r="J289" s="179">
        <f>ROUND(I289*H289,0)</f>
        <v>0</v>
      </c>
      <c r="K289" s="175" t="s">
        <v>343</v>
      </c>
      <c r="L289" s="38"/>
      <c r="M289" s="180" t="s">
        <v>1</v>
      </c>
      <c r="N289" s="181" t="s">
        <v>42</v>
      </c>
      <c r="O289" s="76"/>
      <c r="P289" s="182">
        <f>O289*H289</f>
        <v>0</v>
      </c>
      <c r="Q289" s="182">
        <v>0.046339999999999999</v>
      </c>
      <c r="R289" s="182">
        <f>Q289*H289</f>
        <v>0.25950399999999996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91</v>
      </c>
      <c r="AT289" s="184" t="s">
        <v>339</v>
      </c>
      <c r="AU289" s="184" t="s">
        <v>85</v>
      </c>
      <c r="AY289" s="18" t="s">
        <v>337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</v>
      </c>
      <c r="BK289" s="185">
        <f>ROUND(I289*H289,0)</f>
        <v>0</v>
      </c>
      <c r="BL289" s="18" t="s">
        <v>91</v>
      </c>
      <c r="BM289" s="184" t="s">
        <v>571</v>
      </c>
    </row>
    <row r="290" s="13" customFormat="1">
      <c r="A290" s="13"/>
      <c r="B290" s="186"/>
      <c r="C290" s="13"/>
      <c r="D290" s="187" t="s">
        <v>345</v>
      </c>
      <c r="E290" s="188" t="s">
        <v>1</v>
      </c>
      <c r="F290" s="189" t="s">
        <v>572</v>
      </c>
      <c r="G290" s="13"/>
      <c r="H290" s="190">
        <v>5.5999999999999996</v>
      </c>
      <c r="I290" s="191"/>
      <c r="J290" s="13"/>
      <c r="K290" s="13"/>
      <c r="L290" s="186"/>
      <c r="M290" s="192"/>
      <c r="N290" s="193"/>
      <c r="O290" s="193"/>
      <c r="P290" s="193"/>
      <c r="Q290" s="193"/>
      <c r="R290" s="193"/>
      <c r="S290" s="193"/>
      <c r="T290" s="19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8" t="s">
        <v>345</v>
      </c>
      <c r="AU290" s="188" t="s">
        <v>85</v>
      </c>
      <c r="AV290" s="13" t="s">
        <v>85</v>
      </c>
      <c r="AW290" s="13" t="s">
        <v>33</v>
      </c>
      <c r="AX290" s="13" t="s">
        <v>8</v>
      </c>
      <c r="AY290" s="188" t="s">
        <v>337</v>
      </c>
    </row>
    <row r="291" s="12" customFormat="1" ht="22.8" customHeight="1">
      <c r="A291" s="12"/>
      <c r="B291" s="159"/>
      <c r="C291" s="12"/>
      <c r="D291" s="160" t="s">
        <v>76</v>
      </c>
      <c r="E291" s="170" t="s">
        <v>91</v>
      </c>
      <c r="F291" s="170" t="s">
        <v>573</v>
      </c>
      <c r="G291" s="12"/>
      <c r="H291" s="12"/>
      <c r="I291" s="162"/>
      <c r="J291" s="171">
        <f>BK291</f>
        <v>0</v>
      </c>
      <c r="K291" s="12"/>
      <c r="L291" s="159"/>
      <c r="M291" s="164"/>
      <c r="N291" s="165"/>
      <c r="O291" s="165"/>
      <c r="P291" s="166">
        <f>SUM(P292:P326)</f>
        <v>0</v>
      </c>
      <c r="Q291" s="165"/>
      <c r="R291" s="166">
        <f>SUM(R292:R326)</f>
        <v>22.465546707121195</v>
      </c>
      <c r="S291" s="165"/>
      <c r="T291" s="167">
        <f>SUM(T292:T326)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60" t="s">
        <v>8</v>
      </c>
      <c r="AT291" s="168" t="s">
        <v>76</v>
      </c>
      <c r="AU291" s="168" t="s">
        <v>8</v>
      </c>
      <c r="AY291" s="160" t="s">
        <v>337</v>
      </c>
      <c r="BK291" s="169">
        <f>SUM(BK292:BK326)</f>
        <v>0</v>
      </c>
    </row>
    <row r="292" s="2" customFormat="1" ht="16.5" customHeight="1">
      <c r="A292" s="37"/>
      <c r="B292" s="172"/>
      <c r="C292" s="173" t="s">
        <v>574</v>
      </c>
      <c r="D292" s="173" t="s">
        <v>339</v>
      </c>
      <c r="E292" s="174" t="s">
        <v>575</v>
      </c>
      <c r="F292" s="175" t="s">
        <v>576</v>
      </c>
      <c r="G292" s="176" t="s">
        <v>359</v>
      </c>
      <c r="H292" s="177">
        <v>0.92800000000000005</v>
      </c>
      <c r="I292" s="178"/>
      <c r="J292" s="179">
        <f>ROUND(I292*H292,0)</f>
        <v>0</v>
      </c>
      <c r="K292" s="175" t="s">
        <v>343</v>
      </c>
      <c r="L292" s="38"/>
      <c r="M292" s="180" t="s">
        <v>1</v>
      </c>
      <c r="N292" s="181" t="s">
        <v>42</v>
      </c>
      <c r="O292" s="76"/>
      <c r="P292" s="182">
        <f>O292*H292</f>
        <v>0</v>
      </c>
      <c r="Q292" s="182">
        <v>2.5019749999999998</v>
      </c>
      <c r="R292" s="182">
        <f>Q292*H292</f>
        <v>2.3218328000000001</v>
      </c>
      <c r="S292" s="182">
        <v>0</v>
      </c>
      <c r="T292" s="18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4" t="s">
        <v>91</v>
      </c>
      <c r="AT292" s="184" t="s">
        <v>339</v>
      </c>
      <c r="AU292" s="184" t="s">
        <v>85</v>
      </c>
      <c r="AY292" s="18" t="s">
        <v>337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8" t="s">
        <v>8</v>
      </c>
      <c r="BK292" s="185">
        <f>ROUND(I292*H292,0)</f>
        <v>0</v>
      </c>
      <c r="BL292" s="18" t="s">
        <v>91</v>
      </c>
      <c r="BM292" s="184" t="s">
        <v>577</v>
      </c>
    </row>
    <row r="293" s="13" customFormat="1">
      <c r="A293" s="13"/>
      <c r="B293" s="186"/>
      <c r="C293" s="13"/>
      <c r="D293" s="187" t="s">
        <v>345</v>
      </c>
      <c r="E293" s="188" t="s">
        <v>1</v>
      </c>
      <c r="F293" s="189" t="s">
        <v>578</v>
      </c>
      <c r="G293" s="13"/>
      <c r="H293" s="190">
        <v>0.92800000000000005</v>
      </c>
      <c r="I293" s="191"/>
      <c r="J293" s="13"/>
      <c r="K293" s="13"/>
      <c r="L293" s="186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8" t="s">
        <v>345</v>
      </c>
      <c r="AU293" s="188" t="s">
        <v>85</v>
      </c>
      <c r="AV293" s="13" t="s">
        <v>85</v>
      </c>
      <c r="AW293" s="13" t="s">
        <v>33</v>
      </c>
      <c r="AX293" s="13" t="s">
        <v>8</v>
      </c>
      <c r="AY293" s="188" t="s">
        <v>337</v>
      </c>
    </row>
    <row r="294" s="2" customFormat="1" ht="24.15" customHeight="1">
      <c r="A294" s="37"/>
      <c r="B294" s="172"/>
      <c r="C294" s="173" t="s">
        <v>579</v>
      </c>
      <c r="D294" s="173" t="s">
        <v>339</v>
      </c>
      <c r="E294" s="174" t="s">
        <v>580</v>
      </c>
      <c r="F294" s="175" t="s">
        <v>581</v>
      </c>
      <c r="G294" s="176" t="s">
        <v>433</v>
      </c>
      <c r="H294" s="177">
        <v>23.199999999999999</v>
      </c>
      <c r="I294" s="178"/>
      <c r="J294" s="179">
        <f>ROUND(I294*H294,0)</f>
        <v>0</v>
      </c>
      <c r="K294" s="175" t="s">
        <v>343</v>
      </c>
      <c r="L294" s="38"/>
      <c r="M294" s="180" t="s">
        <v>1</v>
      </c>
      <c r="N294" s="181" t="s">
        <v>42</v>
      </c>
      <c r="O294" s="76"/>
      <c r="P294" s="182">
        <f>O294*H294</f>
        <v>0</v>
      </c>
      <c r="Q294" s="182">
        <v>0.027696700000000001</v>
      </c>
      <c r="R294" s="182">
        <f>Q294*H294</f>
        <v>0.64256343999999999</v>
      </c>
      <c r="S294" s="182">
        <v>0</v>
      </c>
      <c r="T294" s="18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4" t="s">
        <v>91</v>
      </c>
      <c r="AT294" s="184" t="s">
        <v>339</v>
      </c>
      <c r="AU294" s="184" t="s">
        <v>85</v>
      </c>
      <c r="AY294" s="18" t="s">
        <v>337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8" t="s">
        <v>8</v>
      </c>
      <c r="BK294" s="185">
        <f>ROUND(I294*H294,0)</f>
        <v>0</v>
      </c>
      <c r="BL294" s="18" t="s">
        <v>91</v>
      </c>
      <c r="BM294" s="184" t="s">
        <v>582</v>
      </c>
    </row>
    <row r="295" s="13" customFormat="1">
      <c r="A295" s="13"/>
      <c r="B295" s="186"/>
      <c r="C295" s="13"/>
      <c r="D295" s="187" t="s">
        <v>345</v>
      </c>
      <c r="E295" s="188" t="s">
        <v>1</v>
      </c>
      <c r="F295" s="189" t="s">
        <v>583</v>
      </c>
      <c r="G295" s="13"/>
      <c r="H295" s="190">
        <v>23.199999999999999</v>
      </c>
      <c r="I295" s="191"/>
      <c r="J295" s="13"/>
      <c r="K295" s="13"/>
      <c r="L295" s="186"/>
      <c r="M295" s="192"/>
      <c r="N295" s="193"/>
      <c r="O295" s="193"/>
      <c r="P295" s="193"/>
      <c r="Q295" s="193"/>
      <c r="R295" s="193"/>
      <c r="S295" s="193"/>
      <c r="T295" s="19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8" t="s">
        <v>345</v>
      </c>
      <c r="AU295" s="188" t="s">
        <v>85</v>
      </c>
      <c r="AV295" s="13" t="s">
        <v>85</v>
      </c>
      <c r="AW295" s="13" t="s">
        <v>33</v>
      </c>
      <c r="AX295" s="13" t="s">
        <v>8</v>
      </c>
      <c r="AY295" s="188" t="s">
        <v>337</v>
      </c>
    </row>
    <row r="296" s="2" customFormat="1" ht="24.15" customHeight="1">
      <c r="A296" s="37"/>
      <c r="B296" s="172"/>
      <c r="C296" s="173" t="s">
        <v>584</v>
      </c>
      <c r="D296" s="173" t="s">
        <v>339</v>
      </c>
      <c r="E296" s="174" t="s">
        <v>585</v>
      </c>
      <c r="F296" s="175" t="s">
        <v>586</v>
      </c>
      <c r="G296" s="176" t="s">
        <v>403</v>
      </c>
      <c r="H296" s="177">
        <v>0.012999999999999999</v>
      </c>
      <c r="I296" s="178"/>
      <c r="J296" s="179">
        <f>ROUND(I296*H296,0)</f>
        <v>0</v>
      </c>
      <c r="K296" s="175" t="s">
        <v>343</v>
      </c>
      <c r="L296" s="38"/>
      <c r="M296" s="180" t="s">
        <v>1</v>
      </c>
      <c r="N296" s="181" t="s">
        <v>42</v>
      </c>
      <c r="O296" s="76"/>
      <c r="P296" s="182">
        <f>O296*H296</f>
        <v>0</v>
      </c>
      <c r="Q296" s="182">
        <v>1.05190568</v>
      </c>
      <c r="R296" s="182">
        <f>Q296*H296</f>
        <v>0.01367477384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91</v>
      </c>
      <c r="AT296" s="184" t="s">
        <v>339</v>
      </c>
      <c r="AU296" s="184" t="s">
        <v>85</v>
      </c>
      <c r="AY296" s="18" t="s">
        <v>337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</v>
      </c>
      <c r="BK296" s="185">
        <f>ROUND(I296*H296,0)</f>
        <v>0</v>
      </c>
      <c r="BL296" s="18" t="s">
        <v>91</v>
      </c>
      <c r="BM296" s="184" t="s">
        <v>587</v>
      </c>
    </row>
    <row r="297" s="13" customFormat="1">
      <c r="A297" s="13"/>
      <c r="B297" s="186"/>
      <c r="C297" s="13"/>
      <c r="D297" s="187" t="s">
        <v>345</v>
      </c>
      <c r="E297" s="188" t="s">
        <v>1</v>
      </c>
      <c r="F297" s="189" t="s">
        <v>588</v>
      </c>
      <c r="G297" s="13"/>
      <c r="H297" s="190">
        <v>0.012999999999999999</v>
      </c>
      <c r="I297" s="191"/>
      <c r="J297" s="13"/>
      <c r="K297" s="13"/>
      <c r="L297" s="186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8" t="s">
        <v>345</v>
      </c>
      <c r="AU297" s="188" t="s">
        <v>85</v>
      </c>
      <c r="AV297" s="13" t="s">
        <v>85</v>
      </c>
      <c r="AW297" s="13" t="s">
        <v>33</v>
      </c>
      <c r="AX297" s="13" t="s">
        <v>8</v>
      </c>
      <c r="AY297" s="188" t="s">
        <v>337</v>
      </c>
    </row>
    <row r="298" s="2" customFormat="1" ht="24.15" customHeight="1">
      <c r="A298" s="37"/>
      <c r="B298" s="172"/>
      <c r="C298" s="173" t="s">
        <v>589</v>
      </c>
      <c r="D298" s="173" t="s">
        <v>339</v>
      </c>
      <c r="E298" s="174" t="s">
        <v>590</v>
      </c>
      <c r="F298" s="175" t="s">
        <v>591</v>
      </c>
      <c r="G298" s="176" t="s">
        <v>403</v>
      </c>
      <c r="H298" s="177">
        <v>0.057000000000000002</v>
      </c>
      <c r="I298" s="178"/>
      <c r="J298" s="179">
        <f>ROUND(I298*H298,0)</f>
        <v>0</v>
      </c>
      <c r="K298" s="175" t="s">
        <v>343</v>
      </c>
      <c r="L298" s="38"/>
      <c r="M298" s="180" t="s">
        <v>1</v>
      </c>
      <c r="N298" s="181" t="s">
        <v>42</v>
      </c>
      <c r="O298" s="76"/>
      <c r="P298" s="182">
        <f>O298*H298</f>
        <v>0</v>
      </c>
      <c r="Q298" s="182">
        <v>1.0529056800000001</v>
      </c>
      <c r="R298" s="182">
        <f>Q298*H298</f>
        <v>0.060015623760000004</v>
      </c>
      <c r="S298" s="182">
        <v>0</v>
      </c>
      <c r="T298" s="18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4" t="s">
        <v>91</v>
      </c>
      <c r="AT298" s="184" t="s">
        <v>339</v>
      </c>
      <c r="AU298" s="184" t="s">
        <v>85</v>
      </c>
      <c r="AY298" s="18" t="s">
        <v>337</v>
      </c>
      <c r="BE298" s="185">
        <f>IF(N298="základní",J298,0)</f>
        <v>0</v>
      </c>
      <c r="BF298" s="185">
        <f>IF(N298="snížená",J298,0)</f>
        <v>0</v>
      </c>
      <c r="BG298" s="185">
        <f>IF(N298="zákl. přenesená",J298,0)</f>
        <v>0</v>
      </c>
      <c r="BH298" s="185">
        <f>IF(N298="sníž. přenesená",J298,0)</f>
        <v>0</v>
      </c>
      <c r="BI298" s="185">
        <f>IF(N298="nulová",J298,0)</f>
        <v>0</v>
      </c>
      <c r="BJ298" s="18" t="s">
        <v>8</v>
      </c>
      <c r="BK298" s="185">
        <f>ROUND(I298*H298,0)</f>
        <v>0</v>
      </c>
      <c r="BL298" s="18" t="s">
        <v>91</v>
      </c>
      <c r="BM298" s="184" t="s">
        <v>592</v>
      </c>
    </row>
    <row r="299" s="13" customFormat="1">
      <c r="A299" s="13"/>
      <c r="B299" s="186"/>
      <c r="C299" s="13"/>
      <c r="D299" s="187" t="s">
        <v>345</v>
      </c>
      <c r="E299" s="188" t="s">
        <v>1</v>
      </c>
      <c r="F299" s="189" t="s">
        <v>593</v>
      </c>
      <c r="G299" s="13"/>
      <c r="H299" s="190">
        <v>0.057000000000000002</v>
      </c>
      <c r="I299" s="191"/>
      <c r="J299" s="13"/>
      <c r="K299" s="13"/>
      <c r="L299" s="186"/>
      <c r="M299" s="192"/>
      <c r="N299" s="193"/>
      <c r="O299" s="193"/>
      <c r="P299" s="193"/>
      <c r="Q299" s="193"/>
      <c r="R299" s="193"/>
      <c r="S299" s="193"/>
      <c r="T299" s="19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8" t="s">
        <v>345</v>
      </c>
      <c r="AU299" s="188" t="s">
        <v>85</v>
      </c>
      <c r="AV299" s="13" t="s">
        <v>85</v>
      </c>
      <c r="AW299" s="13" t="s">
        <v>33</v>
      </c>
      <c r="AX299" s="13" t="s">
        <v>8</v>
      </c>
      <c r="AY299" s="188" t="s">
        <v>337</v>
      </c>
    </row>
    <row r="300" s="2" customFormat="1" ht="21.75" customHeight="1">
      <c r="A300" s="37"/>
      <c r="B300" s="172"/>
      <c r="C300" s="173" t="s">
        <v>594</v>
      </c>
      <c r="D300" s="173" t="s">
        <v>339</v>
      </c>
      <c r="E300" s="174" t="s">
        <v>595</v>
      </c>
      <c r="F300" s="175" t="s">
        <v>596</v>
      </c>
      <c r="G300" s="176" t="s">
        <v>359</v>
      </c>
      <c r="H300" s="177">
        <v>5.5549999999999997</v>
      </c>
      <c r="I300" s="178"/>
      <c r="J300" s="179">
        <f>ROUND(I300*H300,0)</f>
        <v>0</v>
      </c>
      <c r="K300" s="175" t="s">
        <v>343</v>
      </c>
      <c r="L300" s="38"/>
      <c r="M300" s="180" t="s">
        <v>1</v>
      </c>
      <c r="N300" s="181" t="s">
        <v>42</v>
      </c>
      <c r="O300" s="76"/>
      <c r="P300" s="182">
        <f>O300*H300</f>
        <v>0</v>
      </c>
      <c r="Q300" s="182">
        <v>2.50194574</v>
      </c>
      <c r="R300" s="182">
        <f>Q300*H300</f>
        <v>13.898308585699999</v>
      </c>
      <c r="S300" s="182">
        <v>0</v>
      </c>
      <c r="T300" s="18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4" t="s">
        <v>91</v>
      </c>
      <c r="AT300" s="184" t="s">
        <v>339</v>
      </c>
      <c r="AU300" s="184" t="s">
        <v>85</v>
      </c>
      <c r="AY300" s="18" t="s">
        <v>337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8" t="s">
        <v>8</v>
      </c>
      <c r="BK300" s="185">
        <f>ROUND(I300*H300,0)</f>
        <v>0</v>
      </c>
      <c r="BL300" s="18" t="s">
        <v>91</v>
      </c>
      <c r="BM300" s="184" t="s">
        <v>597</v>
      </c>
    </row>
    <row r="301" s="13" customFormat="1">
      <c r="A301" s="13"/>
      <c r="B301" s="186"/>
      <c r="C301" s="13"/>
      <c r="D301" s="187" t="s">
        <v>345</v>
      </c>
      <c r="E301" s="188" t="s">
        <v>1</v>
      </c>
      <c r="F301" s="189" t="s">
        <v>598</v>
      </c>
      <c r="G301" s="13"/>
      <c r="H301" s="190">
        <v>5.5549999999999997</v>
      </c>
      <c r="I301" s="191"/>
      <c r="J301" s="13"/>
      <c r="K301" s="13"/>
      <c r="L301" s="186"/>
      <c r="M301" s="192"/>
      <c r="N301" s="193"/>
      <c r="O301" s="193"/>
      <c r="P301" s="193"/>
      <c r="Q301" s="193"/>
      <c r="R301" s="193"/>
      <c r="S301" s="193"/>
      <c r="T301" s="19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8" t="s">
        <v>345</v>
      </c>
      <c r="AU301" s="188" t="s">
        <v>85</v>
      </c>
      <c r="AV301" s="13" t="s">
        <v>85</v>
      </c>
      <c r="AW301" s="13" t="s">
        <v>33</v>
      </c>
      <c r="AX301" s="13" t="s">
        <v>8</v>
      </c>
      <c r="AY301" s="188" t="s">
        <v>337</v>
      </c>
    </row>
    <row r="302" s="2" customFormat="1" ht="24.15" customHeight="1">
      <c r="A302" s="37"/>
      <c r="B302" s="172"/>
      <c r="C302" s="173" t="s">
        <v>599</v>
      </c>
      <c r="D302" s="173" t="s">
        <v>339</v>
      </c>
      <c r="E302" s="174" t="s">
        <v>600</v>
      </c>
      <c r="F302" s="175" t="s">
        <v>601</v>
      </c>
      <c r="G302" s="176" t="s">
        <v>403</v>
      </c>
      <c r="H302" s="177">
        <v>0.035999999999999997</v>
      </c>
      <c r="I302" s="178"/>
      <c r="J302" s="179">
        <f>ROUND(I302*H302,0)</f>
        <v>0</v>
      </c>
      <c r="K302" s="175" t="s">
        <v>343</v>
      </c>
      <c r="L302" s="38"/>
      <c r="M302" s="180" t="s">
        <v>1</v>
      </c>
      <c r="N302" s="181" t="s">
        <v>42</v>
      </c>
      <c r="O302" s="76"/>
      <c r="P302" s="182">
        <f>O302*H302</f>
        <v>0</v>
      </c>
      <c r="Q302" s="182">
        <v>1.0392724</v>
      </c>
      <c r="R302" s="182">
        <f>Q302*H302</f>
        <v>0.037413806399999999</v>
      </c>
      <c r="S302" s="182">
        <v>0</v>
      </c>
      <c r="T302" s="18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4" t="s">
        <v>91</v>
      </c>
      <c r="AT302" s="184" t="s">
        <v>339</v>
      </c>
      <c r="AU302" s="184" t="s">
        <v>85</v>
      </c>
      <c r="AY302" s="18" t="s">
        <v>337</v>
      </c>
      <c r="BE302" s="185">
        <f>IF(N302="základní",J302,0)</f>
        <v>0</v>
      </c>
      <c r="BF302" s="185">
        <f>IF(N302="snížená",J302,0)</f>
        <v>0</v>
      </c>
      <c r="BG302" s="185">
        <f>IF(N302="zákl. přenesená",J302,0)</f>
        <v>0</v>
      </c>
      <c r="BH302" s="185">
        <f>IF(N302="sníž. přenesená",J302,0)</f>
        <v>0</v>
      </c>
      <c r="BI302" s="185">
        <f>IF(N302="nulová",J302,0)</f>
        <v>0</v>
      </c>
      <c r="BJ302" s="18" t="s">
        <v>8</v>
      </c>
      <c r="BK302" s="185">
        <f>ROUND(I302*H302,0)</f>
        <v>0</v>
      </c>
      <c r="BL302" s="18" t="s">
        <v>91</v>
      </c>
      <c r="BM302" s="184" t="s">
        <v>602</v>
      </c>
    </row>
    <row r="303" s="13" customFormat="1">
      <c r="A303" s="13"/>
      <c r="B303" s="186"/>
      <c r="C303" s="13"/>
      <c r="D303" s="187" t="s">
        <v>345</v>
      </c>
      <c r="E303" s="188" t="s">
        <v>1</v>
      </c>
      <c r="F303" s="189" t="s">
        <v>603</v>
      </c>
      <c r="G303" s="13"/>
      <c r="H303" s="190">
        <v>0.035999999999999997</v>
      </c>
      <c r="I303" s="191"/>
      <c r="J303" s="13"/>
      <c r="K303" s="13"/>
      <c r="L303" s="186"/>
      <c r="M303" s="192"/>
      <c r="N303" s="193"/>
      <c r="O303" s="193"/>
      <c r="P303" s="193"/>
      <c r="Q303" s="193"/>
      <c r="R303" s="193"/>
      <c r="S303" s="193"/>
      <c r="T303" s="19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8" t="s">
        <v>345</v>
      </c>
      <c r="AU303" s="188" t="s">
        <v>85</v>
      </c>
      <c r="AV303" s="13" t="s">
        <v>85</v>
      </c>
      <c r="AW303" s="13" t="s">
        <v>33</v>
      </c>
      <c r="AX303" s="13" t="s">
        <v>8</v>
      </c>
      <c r="AY303" s="188" t="s">
        <v>337</v>
      </c>
    </row>
    <row r="304" s="2" customFormat="1" ht="24.15" customHeight="1">
      <c r="A304" s="37"/>
      <c r="B304" s="172"/>
      <c r="C304" s="173" t="s">
        <v>604</v>
      </c>
      <c r="D304" s="173" t="s">
        <v>339</v>
      </c>
      <c r="E304" s="174" t="s">
        <v>605</v>
      </c>
      <c r="F304" s="175" t="s">
        <v>606</v>
      </c>
      <c r="G304" s="176" t="s">
        <v>403</v>
      </c>
      <c r="H304" s="177">
        <v>0.19900000000000001</v>
      </c>
      <c r="I304" s="178"/>
      <c r="J304" s="179">
        <f>ROUND(I304*H304,0)</f>
        <v>0</v>
      </c>
      <c r="K304" s="175" t="s">
        <v>343</v>
      </c>
      <c r="L304" s="38"/>
      <c r="M304" s="180" t="s">
        <v>1</v>
      </c>
      <c r="N304" s="181" t="s">
        <v>42</v>
      </c>
      <c r="O304" s="76"/>
      <c r="P304" s="182">
        <f>O304*H304</f>
        <v>0</v>
      </c>
      <c r="Q304" s="182">
        <v>1.0492724</v>
      </c>
      <c r="R304" s="182">
        <f>Q304*H304</f>
        <v>0.20880520760000002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91</v>
      </c>
      <c r="AT304" s="184" t="s">
        <v>339</v>
      </c>
      <c r="AU304" s="184" t="s">
        <v>85</v>
      </c>
      <c r="AY304" s="18" t="s">
        <v>337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</v>
      </c>
      <c r="BK304" s="185">
        <f>ROUND(I304*H304,0)</f>
        <v>0</v>
      </c>
      <c r="BL304" s="18" t="s">
        <v>91</v>
      </c>
      <c r="BM304" s="184" t="s">
        <v>607</v>
      </c>
    </row>
    <row r="305" s="13" customFormat="1">
      <c r="A305" s="13"/>
      <c r="B305" s="186"/>
      <c r="C305" s="13"/>
      <c r="D305" s="187" t="s">
        <v>345</v>
      </c>
      <c r="E305" s="188" t="s">
        <v>1</v>
      </c>
      <c r="F305" s="189" t="s">
        <v>608</v>
      </c>
      <c r="G305" s="13"/>
      <c r="H305" s="190">
        <v>0.19900000000000001</v>
      </c>
      <c r="I305" s="191"/>
      <c r="J305" s="13"/>
      <c r="K305" s="13"/>
      <c r="L305" s="186"/>
      <c r="M305" s="192"/>
      <c r="N305" s="193"/>
      <c r="O305" s="193"/>
      <c r="P305" s="193"/>
      <c r="Q305" s="193"/>
      <c r="R305" s="193"/>
      <c r="S305" s="193"/>
      <c r="T305" s="19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8" t="s">
        <v>345</v>
      </c>
      <c r="AU305" s="188" t="s">
        <v>85</v>
      </c>
      <c r="AV305" s="13" t="s">
        <v>85</v>
      </c>
      <c r="AW305" s="13" t="s">
        <v>33</v>
      </c>
      <c r="AX305" s="13" t="s">
        <v>8</v>
      </c>
      <c r="AY305" s="188" t="s">
        <v>337</v>
      </c>
    </row>
    <row r="306" s="2" customFormat="1" ht="24.15" customHeight="1">
      <c r="A306" s="37"/>
      <c r="B306" s="172"/>
      <c r="C306" s="173" t="s">
        <v>609</v>
      </c>
      <c r="D306" s="173" t="s">
        <v>339</v>
      </c>
      <c r="E306" s="174" t="s">
        <v>610</v>
      </c>
      <c r="F306" s="175" t="s">
        <v>611</v>
      </c>
      <c r="G306" s="176" t="s">
        <v>403</v>
      </c>
      <c r="H306" s="177">
        <v>0.19600000000000001</v>
      </c>
      <c r="I306" s="178"/>
      <c r="J306" s="179">
        <f>ROUND(I306*H306,0)</f>
        <v>0</v>
      </c>
      <c r="K306" s="175" t="s">
        <v>343</v>
      </c>
      <c r="L306" s="38"/>
      <c r="M306" s="180" t="s">
        <v>1</v>
      </c>
      <c r="N306" s="181" t="s">
        <v>42</v>
      </c>
      <c r="O306" s="76"/>
      <c r="P306" s="182">
        <f>O306*H306</f>
        <v>0</v>
      </c>
      <c r="Q306" s="182">
        <v>1.0627727797</v>
      </c>
      <c r="R306" s="182">
        <f>Q306*H306</f>
        <v>0.20830346482119999</v>
      </c>
      <c r="S306" s="182">
        <v>0</v>
      </c>
      <c r="T306" s="18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4" t="s">
        <v>91</v>
      </c>
      <c r="AT306" s="184" t="s">
        <v>339</v>
      </c>
      <c r="AU306" s="184" t="s">
        <v>85</v>
      </c>
      <c r="AY306" s="18" t="s">
        <v>337</v>
      </c>
      <c r="BE306" s="185">
        <f>IF(N306="základní",J306,0)</f>
        <v>0</v>
      </c>
      <c r="BF306" s="185">
        <f>IF(N306="snížená",J306,0)</f>
        <v>0</v>
      </c>
      <c r="BG306" s="185">
        <f>IF(N306="zákl. přenesená",J306,0)</f>
        <v>0</v>
      </c>
      <c r="BH306" s="185">
        <f>IF(N306="sníž. přenesená",J306,0)</f>
        <v>0</v>
      </c>
      <c r="BI306" s="185">
        <f>IF(N306="nulová",J306,0)</f>
        <v>0</v>
      </c>
      <c r="BJ306" s="18" t="s">
        <v>8</v>
      </c>
      <c r="BK306" s="185">
        <f>ROUND(I306*H306,0)</f>
        <v>0</v>
      </c>
      <c r="BL306" s="18" t="s">
        <v>91</v>
      </c>
      <c r="BM306" s="184" t="s">
        <v>612</v>
      </c>
    </row>
    <row r="307" s="13" customFormat="1">
      <c r="A307" s="13"/>
      <c r="B307" s="186"/>
      <c r="C307" s="13"/>
      <c r="D307" s="187" t="s">
        <v>345</v>
      </c>
      <c r="E307" s="188" t="s">
        <v>1</v>
      </c>
      <c r="F307" s="189" t="s">
        <v>613</v>
      </c>
      <c r="G307" s="13"/>
      <c r="H307" s="190">
        <v>0.19600000000000001</v>
      </c>
      <c r="I307" s="191"/>
      <c r="J307" s="13"/>
      <c r="K307" s="13"/>
      <c r="L307" s="186"/>
      <c r="M307" s="192"/>
      <c r="N307" s="193"/>
      <c r="O307" s="193"/>
      <c r="P307" s="193"/>
      <c r="Q307" s="193"/>
      <c r="R307" s="193"/>
      <c r="S307" s="193"/>
      <c r="T307" s="19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8" t="s">
        <v>345</v>
      </c>
      <c r="AU307" s="188" t="s">
        <v>85</v>
      </c>
      <c r="AV307" s="13" t="s">
        <v>85</v>
      </c>
      <c r="AW307" s="13" t="s">
        <v>33</v>
      </c>
      <c r="AX307" s="13" t="s">
        <v>8</v>
      </c>
      <c r="AY307" s="188" t="s">
        <v>337</v>
      </c>
    </row>
    <row r="308" s="2" customFormat="1" ht="24.15" customHeight="1">
      <c r="A308" s="37"/>
      <c r="B308" s="172"/>
      <c r="C308" s="173" t="s">
        <v>614</v>
      </c>
      <c r="D308" s="173" t="s">
        <v>339</v>
      </c>
      <c r="E308" s="174" t="s">
        <v>615</v>
      </c>
      <c r="F308" s="175" t="s">
        <v>616</v>
      </c>
      <c r="G308" s="176" t="s">
        <v>433</v>
      </c>
      <c r="H308" s="177">
        <v>44.350000000000001</v>
      </c>
      <c r="I308" s="178"/>
      <c r="J308" s="179">
        <f>ROUND(I308*H308,0)</f>
        <v>0</v>
      </c>
      <c r="K308" s="175" t="s">
        <v>343</v>
      </c>
      <c r="L308" s="38"/>
      <c r="M308" s="180" t="s">
        <v>1</v>
      </c>
      <c r="N308" s="181" t="s">
        <v>42</v>
      </c>
      <c r="O308" s="76"/>
      <c r="P308" s="182">
        <f>O308*H308</f>
        <v>0</v>
      </c>
      <c r="Q308" s="182">
        <v>0.11046105000000001</v>
      </c>
      <c r="R308" s="182">
        <f>Q308*H308</f>
        <v>4.8989475675000005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91</v>
      </c>
      <c r="AT308" s="184" t="s">
        <v>339</v>
      </c>
      <c r="AU308" s="184" t="s">
        <v>85</v>
      </c>
      <c r="AY308" s="18" t="s">
        <v>337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</v>
      </c>
      <c r="BK308" s="185">
        <f>ROUND(I308*H308,0)</f>
        <v>0</v>
      </c>
      <c r="BL308" s="18" t="s">
        <v>91</v>
      </c>
      <c r="BM308" s="184" t="s">
        <v>617</v>
      </c>
    </row>
    <row r="309" s="13" customFormat="1">
      <c r="A309" s="13"/>
      <c r="B309" s="186"/>
      <c r="C309" s="13"/>
      <c r="D309" s="187" t="s">
        <v>345</v>
      </c>
      <c r="E309" s="188" t="s">
        <v>1</v>
      </c>
      <c r="F309" s="189" t="s">
        <v>618</v>
      </c>
      <c r="G309" s="13"/>
      <c r="H309" s="190">
        <v>2</v>
      </c>
      <c r="I309" s="191"/>
      <c r="J309" s="13"/>
      <c r="K309" s="13"/>
      <c r="L309" s="186"/>
      <c r="M309" s="192"/>
      <c r="N309" s="193"/>
      <c r="O309" s="193"/>
      <c r="P309" s="193"/>
      <c r="Q309" s="193"/>
      <c r="R309" s="193"/>
      <c r="S309" s="193"/>
      <c r="T309" s="19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8" t="s">
        <v>345</v>
      </c>
      <c r="AU309" s="188" t="s">
        <v>85</v>
      </c>
      <c r="AV309" s="13" t="s">
        <v>85</v>
      </c>
      <c r="AW309" s="13" t="s">
        <v>33</v>
      </c>
      <c r="AX309" s="13" t="s">
        <v>77</v>
      </c>
      <c r="AY309" s="188" t="s">
        <v>337</v>
      </c>
    </row>
    <row r="310" s="13" customFormat="1">
      <c r="A310" s="13"/>
      <c r="B310" s="186"/>
      <c r="C310" s="13"/>
      <c r="D310" s="187" t="s">
        <v>345</v>
      </c>
      <c r="E310" s="188" t="s">
        <v>1</v>
      </c>
      <c r="F310" s="189" t="s">
        <v>619</v>
      </c>
      <c r="G310" s="13"/>
      <c r="H310" s="190">
        <v>1.05</v>
      </c>
      <c r="I310" s="191"/>
      <c r="J310" s="13"/>
      <c r="K310" s="13"/>
      <c r="L310" s="186"/>
      <c r="M310" s="192"/>
      <c r="N310" s="193"/>
      <c r="O310" s="193"/>
      <c r="P310" s="193"/>
      <c r="Q310" s="193"/>
      <c r="R310" s="193"/>
      <c r="S310" s="193"/>
      <c r="T310" s="19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8" t="s">
        <v>345</v>
      </c>
      <c r="AU310" s="188" t="s">
        <v>85</v>
      </c>
      <c r="AV310" s="13" t="s">
        <v>85</v>
      </c>
      <c r="AW310" s="13" t="s">
        <v>33</v>
      </c>
      <c r="AX310" s="13" t="s">
        <v>77</v>
      </c>
      <c r="AY310" s="188" t="s">
        <v>337</v>
      </c>
    </row>
    <row r="311" s="14" customFormat="1">
      <c r="A311" s="14"/>
      <c r="B311" s="195"/>
      <c r="C311" s="14"/>
      <c r="D311" s="187" t="s">
        <v>345</v>
      </c>
      <c r="E311" s="196" t="s">
        <v>1</v>
      </c>
      <c r="F311" s="197" t="s">
        <v>620</v>
      </c>
      <c r="G311" s="14"/>
      <c r="H311" s="198">
        <v>3.0499999999999998</v>
      </c>
      <c r="I311" s="199"/>
      <c r="J311" s="14"/>
      <c r="K311" s="14"/>
      <c r="L311" s="195"/>
      <c r="M311" s="200"/>
      <c r="N311" s="201"/>
      <c r="O311" s="201"/>
      <c r="P311" s="201"/>
      <c r="Q311" s="201"/>
      <c r="R311" s="201"/>
      <c r="S311" s="201"/>
      <c r="T311" s="20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196" t="s">
        <v>345</v>
      </c>
      <c r="AU311" s="196" t="s">
        <v>85</v>
      </c>
      <c r="AV311" s="14" t="s">
        <v>88</v>
      </c>
      <c r="AW311" s="14" t="s">
        <v>33</v>
      </c>
      <c r="AX311" s="14" t="s">
        <v>77</v>
      </c>
      <c r="AY311" s="196" t="s">
        <v>337</v>
      </c>
    </row>
    <row r="312" s="13" customFormat="1">
      <c r="A312" s="13"/>
      <c r="B312" s="186"/>
      <c r="C312" s="13"/>
      <c r="D312" s="187" t="s">
        <v>345</v>
      </c>
      <c r="E312" s="188" t="s">
        <v>1</v>
      </c>
      <c r="F312" s="189" t="s">
        <v>621</v>
      </c>
      <c r="G312" s="13"/>
      <c r="H312" s="190">
        <v>22</v>
      </c>
      <c r="I312" s="191"/>
      <c r="J312" s="13"/>
      <c r="K312" s="13"/>
      <c r="L312" s="186"/>
      <c r="M312" s="192"/>
      <c r="N312" s="193"/>
      <c r="O312" s="193"/>
      <c r="P312" s="193"/>
      <c r="Q312" s="193"/>
      <c r="R312" s="193"/>
      <c r="S312" s="193"/>
      <c r="T312" s="19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8" t="s">
        <v>345</v>
      </c>
      <c r="AU312" s="188" t="s">
        <v>85</v>
      </c>
      <c r="AV312" s="13" t="s">
        <v>85</v>
      </c>
      <c r="AW312" s="13" t="s">
        <v>33</v>
      </c>
      <c r="AX312" s="13" t="s">
        <v>77</v>
      </c>
      <c r="AY312" s="188" t="s">
        <v>337</v>
      </c>
    </row>
    <row r="313" s="13" customFormat="1">
      <c r="A313" s="13"/>
      <c r="B313" s="186"/>
      <c r="C313" s="13"/>
      <c r="D313" s="187" t="s">
        <v>345</v>
      </c>
      <c r="E313" s="188" t="s">
        <v>1</v>
      </c>
      <c r="F313" s="189" t="s">
        <v>622</v>
      </c>
      <c r="G313" s="13"/>
      <c r="H313" s="190">
        <v>10.26</v>
      </c>
      <c r="I313" s="191"/>
      <c r="J313" s="13"/>
      <c r="K313" s="13"/>
      <c r="L313" s="186"/>
      <c r="M313" s="192"/>
      <c r="N313" s="193"/>
      <c r="O313" s="193"/>
      <c r="P313" s="193"/>
      <c r="Q313" s="193"/>
      <c r="R313" s="193"/>
      <c r="S313" s="193"/>
      <c r="T313" s="19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8" t="s">
        <v>345</v>
      </c>
      <c r="AU313" s="188" t="s">
        <v>85</v>
      </c>
      <c r="AV313" s="13" t="s">
        <v>85</v>
      </c>
      <c r="AW313" s="13" t="s">
        <v>33</v>
      </c>
      <c r="AX313" s="13" t="s">
        <v>77</v>
      </c>
      <c r="AY313" s="188" t="s">
        <v>337</v>
      </c>
    </row>
    <row r="314" s="13" customFormat="1">
      <c r="A314" s="13"/>
      <c r="B314" s="186"/>
      <c r="C314" s="13"/>
      <c r="D314" s="187" t="s">
        <v>345</v>
      </c>
      <c r="E314" s="188" t="s">
        <v>1</v>
      </c>
      <c r="F314" s="189" t="s">
        <v>623</v>
      </c>
      <c r="G314" s="13"/>
      <c r="H314" s="190">
        <v>9.0399999999999991</v>
      </c>
      <c r="I314" s="191"/>
      <c r="J314" s="13"/>
      <c r="K314" s="13"/>
      <c r="L314" s="186"/>
      <c r="M314" s="192"/>
      <c r="N314" s="193"/>
      <c r="O314" s="193"/>
      <c r="P314" s="193"/>
      <c r="Q314" s="193"/>
      <c r="R314" s="193"/>
      <c r="S314" s="193"/>
      <c r="T314" s="19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8" t="s">
        <v>345</v>
      </c>
      <c r="AU314" s="188" t="s">
        <v>85</v>
      </c>
      <c r="AV314" s="13" t="s">
        <v>85</v>
      </c>
      <c r="AW314" s="13" t="s">
        <v>33</v>
      </c>
      <c r="AX314" s="13" t="s">
        <v>77</v>
      </c>
      <c r="AY314" s="188" t="s">
        <v>337</v>
      </c>
    </row>
    <row r="315" s="14" customFormat="1">
      <c r="A315" s="14"/>
      <c r="B315" s="195"/>
      <c r="C315" s="14"/>
      <c r="D315" s="187" t="s">
        <v>345</v>
      </c>
      <c r="E315" s="196" t="s">
        <v>1</v>
      </c>
      <c r="F315" s="197" t="s">
        <v>624</v>
      </c>
      <c r="G315" s="14"/>
      <c r="H315" s="198">
        <v>41.299999999999997</v>
      </c>
      <c r="I315" s="199"/>
      <c r="J315" s="14"/>
      <c r="K315" s="14"/>
      <c r="L315" s="195"/>
      <c r="M315" s="200"/>
      <c r="N315" s="201"/>
      <c r="O315" s="201"/>
      <c r="P315" s="201"/>
      <c r="Q315" s="201"/>
      <c r="R315" s="201"/>
      <c r="S315" s="201"/>
      <c r="T315" s="20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196" t="s">
        <v>345</v>
      </c>
      <c r="AU315" s="196" t="s">
        <v>85</v>
      </c>
      <c r="AV315" s="14" t="s">
        <v>88</v>
      </c>
      <c r="AW315" s="14" t="s">
        <v>33</v>
      </c>
      <c r="AX315" s="14" t="s">
        <v>77</v>
      </c>
      <c r="AY315" s="196" t="s">
        <v>337</v>
      </c>
    </row>
    <row r="316" s="15" customFormat="1">
      <c r="A316" s="15"/>
      <c r="B316" s="203"/>
      <c r="C316" s="15"/>
      <c r="D316" s="187" t="s">
        <v>345</v>
      </c>
      <c r="E316" s="204" t="s">
        <v>1</v>
      </c>
      <c r="F316" s="205" t="s">
        <v>353</v>
      </c>
      <c r="G316" s="15"/>
      <c r="H316" s="206">
        <v>44.350000000000001</v>
      </c>
      <c r="I316" s="207"/>
      <c r="J316" s="15"/>
      <c r="K316" s="15"/>
      <c r="L316" s="203"/>
      <c r="M316" s="208"/>
      <c r="N316" s="209"/>
      <c r="O316" s="209"/>
      <c r="P316" s="209"/>
      <c r="Q316" s="209"/>
      <c r="R316" s="209"/>
      <c r="S316" s="209"/>
      <c r="T316" s="210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04" t="s">
        <v>345</v>
      </c>
      <c r="AU316" s="204" t="s">
        <v>85</v>
      </c>
      <c r="AV316" s="15" t="s">
        <v>91</v>
      </c>
      <c r="AW316" s="15" t="s">
        <v>33</v>
      </c>
      <c r="AX316" s="15" t="s">
        <v>8</v>
      </c>
      <c r="AY316" s="204" t="s">
        <v>337</v>
      </c>
    </row>
    <row r="317" s="2" customFormat="1" ht="16.5" customHeight="1">
      <c r="A317" s="37"/>
      <c r="B317" s="172"/>
      <c r="C317" s="173" t="s">
        <v>625</v>
      </c>
      <c r="D317" s="173" t="s">
        <v>339</v>
      </c>
      <c r="E317" s="174" t="s">
        <v>626</v>
      </c>
      <c r="F317" s="175" t="s">
        <v>627</v>
      </c>
      <c r="G317" s="176" t="s">
        <v>342</v>
      </c>
      <c r="H317" s="177">
        <v>22.175000000000001</v>
      </c>
      <c r="I317" s="178"/>
      <c r="J317" s="179">
        <f>ROUND(I317*H317,0)</f>
        <v>0</v>
      </c>
      <c r="K317" s="175" t="s">
        <v>343</v>
      </c>
      <c r="L317" s="38"/>
      <c r="M317" s="180" t="s">
        <v>1</v>
      </c>
      <c r="N317" s="181" t="s">
        <v>42</v>
      </c>
      <c r="O317" s="76"/>
      <c r="P317" s="182">
        <f>O317*H317</f>
        <v>0</v>
      </c>
      <c r="Q317" s="182">
        <v>0.0079225000000000007</v>
      </c>
      <c r="R317" s="182">
        <f>Q317*H317</f>
        <v>0.17568143750000001</v>
      </c>
      <c r="S317" s="182">
        <v>0</v>
      </c>
      <c r="T317" s="18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4" t="s">
        <v>91</v>
      </c>
      <c r="AT317" s="184" t="s">
        <v>339</v>
      </c>
      <c r="AU317" s="184" t="s">
        <v>85</v>
      </c>
      <c r="AY317" s="18" t="s">
        <v>337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8" t="s">
        <v>8</v>
      </c>
      <c r="BK317" s="185">
        <f>ROUND(I317*H317,0)</f>
        <v>0</v>
      </c>
      <c r="BL317" s="18" t="s">
        <v>91</v>
      </c>
      <c r="BM317" s="184" t="s">
        <v>628</v>
      </c>
    </row>
    <row r="318" s="13" customFormat="1">
      <c r="A318" s="13"/>
      <c r="B318" s="186"/>
      <c r="C318" s="13"/>
      <c r="D318" s="187" t="s">
        <v>345</v>
      </c>
      <c r="E318" s="188" t="s">
        <v>1</v>
      </c>
      <c r="F318" s="189" t="s">
        <v>629</v>
      </c>
      <c r="G318" s="13"/>
      <c r="H318" s="190">
        <v>1</v>
      </c>
      <c r="I318" s="191"/>
      <c r="J318" s="13"/>
      <c r="K318" s="13"/>
      <c r="L318" s="186"/>
      <c r="M318" s="192"/>
      <c r="N318" s="193"/>
      <c r="O318" s="193"/>
      <c r="P318" s="193"/>
      <c r="Q318" s="193"/>
      <c r="R318" s="193"/>
      <c r="S318" s="193"/>
      <c r="T318" s="19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8" t="s">
        <v>345</v>
      </c>
      <c r="AU318" s="188" t="s">
        <v>85</v>
      </c>
      <c r="AV318" s="13" t="s">
        <v>85</v>
      </c>
      <c r="AW318" s="13" t="s">
        <v>33</v>
      </c>
      <c r="AX318" s="13" t="s">
        <v>77</v>
      </c>
      <c r="AY318" s="188" t="s">
        <v>337</v>
      </c>
    </row>
    <row r="319" s="13" customFormat="1">
      <c r="A319" s="13"/>
      <c r="B319" s="186"/>
      <c r="C319" s="13"/>
      <c r="D319" s="187" t="s">
        <v>345</v>
      </c>
      <c r="E319" s="188" t="s">
        <v>1</v>
      </c>
      <c r="F319" s="189" t="s">
        <v>630</v>
      </c>
      <c r="G319" s="13"/>
      <c r="H319" s="190">
        <v>0.52500000000000002</v>
      </c>
      <c r="I319" s="191"/>
      <c r="J319" s="13"/>
      <c r="K319" s="13"/>
      <c r="L319" s="186"/>
      <c r="M319" s="192"/>
      <c r="N319" s="193"/>
      <c r="O319" s="193"/>
      <c r="P319" s="193"/>
      <c r="Q319" s="193"/>
      <c r="R319" s="193"/>
      <c r="S319" s="193"/>
      <c r="T319" s="19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8" t="s">
        <v>345</v>
      </c>
      <c r="AU319" s="188" t="s">
        <v>85</v>
      </c>
      <c r="AV319" s="13" t="s">
        <v>85</v>
      </c>
      <c r="AW319" s="13" t="s">
        <v>33</v>
      </c>
      <c r="AX319" s="13" t="s">
        <v>77</v>
      </c>
      <c r="AY319" s="188" t="s">
        <v>337</v>
      </c>
    </row>
    <row r="320" s="14" customFormat="1">
      <c r="A320" s="14"/>
      <c r="B320" s="195"/>
      <c r="C320" s="14"/>
      <c r="D320" s="187" t="s">
        <v>345</v>
      </c>
      <c r="E320" s="196" t="s">
        <v>1</v>
      </c>
      <c r="F320" s="197" t="s">
        <v>620</v>
      </c>
      <c r="G320" s="14"/>
      <c r="H320" s="198">
        <v>1.5249999999999999</v>
      </c>
      <c r="I320" s="199"/>
      <c r="J320" s="14"/>
      <c r="K320" s="14"/>
      <c r="L320" s="195"/>
      <c r="M320" s="200"/>
      <c r="N320" s="201"/>
      <c r="O320" s="201"/>
      <c r="P320" s="201"/>
      <c r="Q320" s="201"/>
      <c r="R320" s="201"/>
      <c r="S320" s="201"/>
      <c r="T320" s="20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196" t="s">
        <v>345</v>
      </c>
      <c r="AU320" s="196" t="s">
        <v>85</v>
      </c>
      <c r="AV320" s="14" t="s">
        <v>88</v>
      </c>
      <c r="AW320" s="14" t="s">
        <v>33</v>
      </c>
      <c r="AX320" s="14" t="s">
        <v>77</v>
      </c>
      <c r="AY320" s="196" t="s">
        <v>337</v>
      </c>
    </row>
    <row r="321" s="13" customFormat="1">
      <c r="A321" s="13"/>
      <c r="B321" s="186"/>
      <c r="C321" s="13"/>
      <c r="D321" s="187" t="s">
        <v>345</v>
      </c>
      <c r="E321" s="188" t="s">
        <v>1</v>
      </c>
      <c r="F321" s="189" t="s">
        <v>631</v>
      </c>
      <c r="G321" s="13"/>
      <c r="H321" s="190">
        <v>11</v>
      </c>
      <c r="I321" s="191"/>
      <c r="J321" s="13"/>
      <c r="K321" s="13"/>
      <c r="L321" s="186"/>
      <c r="M321" s="192"/>
      <c r="N321" s="193"/>
      <c r="O321" s="193"/>
      <c r="P321" s="193"/>
      <c r="Q321" s="193"/>
      <c r="R321" s="193"/>
      <c r="S321" s="193"/>
      <c r="T321" s="19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8" t="s">
        <v>345</v>
      </c>
      <c r="AU321" s="188" t="s">
        <v>85</v>
      </c>
      <c r="AV321" s="13" t="s">
        <v>85</v>
      </c>
      <c r="AW321" s="13" t="s">
        <v>33</v>
      </c>
      <c r="AX321" s="13" t="s">
        <v>77</v>
      </c>
      <c r="AY321" s="188" t="s">
        <v>337</v>
      </c>
    </row>
    <row r="322" s="13" customFormat="1">
      <c r="A322" s="13"/>
      <c r="B322" s="186"/>
      <c r="C322" s="13"/>
      <c r="D322" s="187" t="s">
        <v>345</v>
      </c>
      <c r="E322" s="188" t="s">
        <v>1</v>
      </c>
      <c r="F322" s="189" t="s">
        <v>632</v>
      </c>
      <c r="G322" s="13"/>
      <c r="H322" s="190">
        <v>5.1299999999999999</v>
      </c>
      <c r="I322" s="191"/>
      <c r="J322" s="13"/>
      <c r="K322" s="13"/>
      <c r="L322" s="186"/>
      <c r="M322" s="192"/>
      <c r="N322" s="193"/>
      <c r="O322" s="193"/>
      <c r="P322" s="193"/>
      <c r="Q322" s="193"/>
      <c r="R322" s="193"/>
      <c r="S322" s="193"/>
      <c r="T322" s="19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8" t="s">
        <v>345</v>
      </c>
      <c r="AU322" s="188" t="s">
        <v>85</v>
      </c>
      <c r="AV322" s="13" t="s">
        <v>85</v>
      </c>
      <c r="AW322" s="13" t="s">
        <v>33</v>
      </c>
      <c r="AX322" s="13" t="s">
        <v>77</v>
      </c>
      <c r="AY322" s="188" t="s">
        <v>337</v>
      </c>
    </row>
    <row r="323" s="13" customFormat="1">
      <c r="A323" s="13"/>
      <c r="B323" s="186"/>
      <c r="C323" s="13"/>
      <c r="D323" s="187" t="s">
        <v>345</v>
      </c>
      <c r="E323" s="188" t="s">
        <v>1</v>
      </c>
      <c r="F323" s="189" t="s">
        <v>633</v>
      </c>
      <c r="G323" s="13"/>
      <c r="H323" s="190">
        <v>4.5199999999999996</v>
      </c>
      <c r="I323" s="191"/>
      <c r="J323" s="13"/>
      <c r="K323" s="13"/>
      <c r="L323" s="186"/>
      <c r="M323" s="192"/>
      <c r="N323" s="193"/>
      <c r="O323" s="193"/>
      <c r="P323" s="193"/>
      <c r="Q323" s="193"/>
      <c r="R323" s="193"/>
      <c r="S323" s="193"/>
      <c r="T323" s="19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8" t="s">
        <v>345</v>
      </c>
      <c r="AU323" s="188" t="s">
        <v>85</v>
      </c>
      <c r="AV323" s="13" t="s">
        <v>85</v>
      </c>
      <c r="AW323" s="13" t="s">
        <v>33</v>
      </c>
      <c r="AX323" s="13" t="s">
        <v>77</v>
      </c>
      <c r="AY323" s="188" t="s">
        <v>337</v>
      </c>
    </row>
    <row r="324" s="14" customFormat="1">
      <c r="A324" s="14"/>
      <c r="B324" s="195"/>
      <c r="C324" s="14"/>
      <c r="D324" s="187" t="s">
        <v>345</v>
      </c>
      <c r="E324" s="196" t="s">
        <v>1</v>
      </c>
      <c r="F324" s="197" t="s">
        <v>624</v>
      </c>
      <c r="G324" s="14"/>
      <c r="H324" s="198">
        <v>20.649999999999999</v>
      </c>
      <c r="I324" s="199"/>
      <c r="J324" s="14"/>
      <c r="K324" s="14"/>
      <c r="L324" s="195"/>
      <c r="M324" s="200"/>
      <c r="N324" s="201"/>
      <c r="O324" s="201"/>
      <c r="P324" s="201"/>
      <c r="Q324" s="201"/>
      <c r="R324" s="201"/>
      <c r="S324" s="201"/>
      <c r="T324" s="20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6" t="s">
        <v>345</v>
      </c>
      <c r="AU324" s="196" t="s">
        <v>85</v>
      </c>
      <c r="AV324" s="14" t="s">
        <v>88</v>
      </c>
      <c r="AW324" s="14" t="s">
        <v>33</v>
      </c>
      <c r="AX324" s="14" t="s">
        <v>77</v>
      </c>
      <c r="AY324" s="196" t="s">
        <v>337</v>
      </c>
    </row>
    <row r="325" s="15" customFormat="1">
      <c r="A325" s="15"/>
      <c r="B325" s="203"/>
      <c r="C325" s="15"/>
      <c r="D325" s="187" t="s">
        <v>345</v>
      </c>
      <c r="E325" s="204" t="s">
        <v>1</v>
      </c>
      <c r="F325" s="205" t="s">
        <v>353</v>
      </c>
      <c r="G325" s="15"/>
      <c r="H325" s="206">
        <v>22.175000000000001</v>
      </c>
      <c r="I325" s="207"/>
      <c r="J325" s="15"/>
      <c r="K325" s="15"/>
      <c r="L325" s="203"/>
      <c r="M325" s="208"/>
      <c r="N325" s="209"/>
      <c r="O325" s="209"/>
      <c r="P325" s="209"/>
      <c r="Q325" s="209"/>
      <c r="R325" s="209"/>
      <c r="S325" s="209"/>
      <c r="T325" s="21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4" t="s">
        <v>345</v>
      </c>
      <c r="AU325" s="204" t="s">
        <v>85</v>
      </c>
      <c r="AV325" s="15" t="s">
        <v>91</v>
      </c>
      <c r="AW325" s="15" t="s">
        <v>33</v>
      </c>
      <c r="AX325" s="15" t="s">
        <v>8</v>
      </c>
      <c r="AY325" s="204" t="s">
        <v>337</v>
      </c>
    </row>
    <row r="326" s="2" customFormat="1" ht="16.5" customHeight="1">
      <c r="A326" s="37"/>
      <c r="B326" s="172"/>
      <c r="C326" s="173" t="s">
        <v>634</v>
      </c>
      <c r="D326" s="173" t="s">
        <v>339</v>
      </c>
      <c r="E326" s="174" t="s">
        <v>635</v>
      </c>
      <c r="F326" s="175" t="s">
        <v>636</v>
      </c>
      <c r="G326" s="176" t="s">
        <v>342</v>
      </c>
      <c r="H326" s="177">
        <v>22.175000000000001</v>
      </c>
      <c r="I326" s="178"/>
      <c r="J326" s="179">
        <f>ROUND(I326*H326,0)</f>
        <v>0</v>
      </c>
      <c r="K326" s="175" t="s">
        <v>343</v>
      </c>
      <c r="L326" s="38"/>
      <c r="M326" s="180" t="s">
        <v>1</v>
      </c>
      <c r="N326" s="181" t="s">
        <v>42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91</v>
      </c>
      <c r="AT326" s="184" t="s">
        <v>339</v>
      </c>
      <c r="AU326" s="184" t="s">
        <v>85</v>
      </c>
      <c r="AY326" s="18" t="s">
        <v>337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</v>
      </c>
      <c r="BK326" s="185">
        <f>ROUND(I326*H326,0)</f>
        <v>0</v>
      </c>
      <c r="BL326" s="18" t="s">
        <v>91</v>
      </c>
      <c r="BM326" s="184" t="s">
        <v>637</v>
      </c>
    </row>
    <row r="327" s="12" customFormat="1" ht="22.8" customHeight="1">
      <c r="A327" s="12"/>
      <c r="B327" s="159"/>
      <c r="C327" s="12"/>
      <c r="D327" s="160" t="s">
        <v>76</v>
      </c>
      <c r="E327" s="170" t="s">
        <v>94</v>
      </c>
      <c r="F327" s="170" t="s">
        <v>638</v>
      </c>
      <c r="G327" s="12"/>
      <c r="H327" s="12"/>
      <c r="I327" s="162"/>
      <c r="J327" s="171">
        <f>BK327</f>
        <v>0</v>
      </c>
      <c r="K327" s="12"/>
      <c r="L327" s="159"/>
      <c r="M327" s="164"/>
      <c r="N327" s="165"/>
      <c r="O327" s="165"/>
      <c r="P327" s="166">
        <f>SUM(P328:P342)</f>
        <v>0</v>
      </c>
      <c r="Q327" s="165"/>
      <c r="R327" s="166">
        <f>SUM(R328:R342)</f>
        <v>8.0711544999999987</v>
      </c>
      <c r="S327" s="165"/>
      <c r="T327" s="167">
        <f>SUM(T328:T342)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60" t="s">
        <v>8</v>
      </c>
      <c r="AT327" s="168" t="s">
        <v>76</v>
      </c>
      <c r="AU327" s="168" t="s">
        <v>8</v>
      </c>
      <c r="AY327" s="160" t="s">
        <v>337</v>
      </c>
      <c r="BK327" s="169">
        <f>SUM(BK328:BK342)</f>
        <v>0</v>
      </c>
    </row>
    <row r="328" s="2" customFormat="1" ht="24.15" customHeight="1">
      <c r="A328" s="37"/>
      <c r="B328" s="172"/>
      <c r="C328" s="173" t="s">
        <v>639</v>
      </c>
      <c r="D328" s="173" t="s">
        <v>339</v>
      </c>
      <c r="E328" s="174" t="s">
        <v>640</v>
      </c>
      <c r="F328" s="175" t="s">
        <v>641</v>
      </c>
      <c r="G328" s="176" t="s">
        <v>342</v>
      </c>
      <c r="H328" s="177">
        <v>10.27</v>
      </c>
      <c r="I328" s="178"/>
      <c r="J328" s="179">
        <f>ROUND(I328*H328,0)</f>
        <v>0</v>
      </c>
      <c r="K328" s="175" t="s">
        <v>343</v>
      </c>
      <c r="L328" s="38"/>
      <c r="M328" s="180" t="s">
        <v>1</v>
      </c>
      <c r="N328" s="181" t="s">
        <v>42</v>
      </c>
      <c r="O328" s="76"/>
      <c r="P328" s="182">
        <f>O328*H328</f>
        <v>0</v>
      </c>
      <c r="Q328" s="182">
        <v>0.46000000000000002</v>
      </c>
      <c r="R328" s="182">
        <f>Q328*H328</f>
        <v>4.7241999999999997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91</v>
      </c>
      <c r="AT328" s="184" t="s">
        <v>339</v>
      </c>
      <c r="AU328" s="184" t="s">
        <v>85</v>
      </c>
      <c r="AY328" s="18" t="s">
        <v>337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</v>
      </c>
      <c r="BK328" s="185">
        <f>ROUND(I328*H328,0)</f>
        <v>0</v>
      </c>
      <c r="BL328" s="18" t="s">
        <v>91</v>
      </c>
      <c r="BM328" s="184" t="s">
        <v>642</v>
      </c>
    </row>
    <row r="329" s="13" customFormat="1">
      <c r="A329" s="13"/>
      <c r="B329" s="186"/>
      <c r="C329" s="13"/>
      <c r="D329" s="187" t="s">
        <v>345</v>
      </c>
      <c r="E329" s="188" t="s">
        <v>1</v>
      </c>
      <c r="F329" s="189" t="s">
        <v>346</v>
      </c>
      <c r="G329" s="13"/>
      <c r="H329" s="190">
        <v>4.5700000000000003</v>
      </c>
      <c r="I329" s="191"/>
      <c r="J329" s="13"/>
      <c r="K329" s="13"/>
      <c r="L329" s="186"/>
      <c r="M329" s="192"/>
      <c r="N329" s="193"/>
      <c r="O329" s="193"/>
      <c r="P329" s="193"/>
      <c r="Q329" s="193"/>
      <c r="R329" s="193"/>
      <c r="S329" s="193"/>
      <c r="T329" s="19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8" t="s">
        <v>345</v>
      </c>
      <c r="AU329" s="188" t="s">
        <v>85</v>
      </c>
      <c r="AV329" s="13" t="s">
        <v>85</v>
      </c>
      <c r="AW329" s="13" t="s">
        <v>33</v>
      </c>
      <c r="AX329" s="13" t="s">
        <v>77</v>
      </c>
      <c r="AY329" s="188" t="s">
        <v>337</v>
      </c>
    </row>
    <row r="330" s="14" customFormat="1">
      <c r="A330" s="14"/>
      <c r="B330" s="195"/>
      <c r="C330" s="14"/>
      <c r="D330" s="187" t="s">
        <v>345</v>
      </c>
      <c r="E330" s="196" t="s">
        <v>1</v>
      </c>
      <c r="F330" s="197" t="s">
        <v>347</v>
      </c>
      <c r="G330" s="14"/>
      <c r="H330" s="198">
        <v>4.5700000000000003</v>
      </c>
      <c r="I330" s="199"/>
      <c r="J330" s="14"/>
      <c r="K330" s="14"/>
      <c r="L330" s="195"/>
      <c r="M330" s="200"/>
      <c r="N330" s="201"/>
      <c r="O330" s="201"/>
      <c r="P330" s="201"/>
      <c r="Q330" s="201"/>
      <c r="R330" s="201"/>
      <c r="S330" s="201"/>
      <c r="T330" s="20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196" t="s">
        <v>345</v>
      </c>
      <c r="AU330" s="196" t="s">
        <v>85</v>
      </c>
      <c r="AV330" s="14" t="s">
        <v>88</v>
      </c>
      <c r="AW330" s="14" t="s">
        <v>33</v>
      </c>
      <c r="AX330" s="14" t="s">
        <v>77</v>
      </c>
      <c r="AY330" s="196" t="s">
        <v>337</v>
      </c>
    </row>
    <row r="331" s="13" customFormat="1">
      <c r="A331" s="13"/>
      <c r="B331" s="186"/>
      <c r="C331" s="13"/>
      <c r="D331" s="187" t="s">
        <v>345</v>
      </c>
      <c r="E331" s="188" t="s">
        <v>1</v>
      </c>
      <c r="F331" s="189" t="s">
        <v>351</v>
      </c>
      <c r="G331" s="13"/>
      <c r="H331" s="190">
        <v>5.7000000000000002</v>
      </c>
      <c r="I331" s="191"/>
      <c r="J331" s="13"/>
      <c r="K331" s="13"/>
      <c r="L331" s="186"/>
      <c r="M331" s="192"/>
      <c r="N331" s="193"/>
      <c r="O331" s="193"/>
      <c r="P331" s="193"/>
      <c r="Q331" s="193"/>
      <c r="R331" s="193"/>
      <c r="S331" s="193"/>
      <c r="T331" s="19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8" t="s">
        <v>345</v>
      </c>
      <c r="AU331" s="188" t="s">
        <v>85</v>
      </c>
      <c r="AV331" s="13" t="s">
        <v>85</v>
      </c>
      <c r="AW331" s="13" t="s">
        <v>33</v>
      </c>
      <c r="AX331" s="13" t="s">
        <v>77</v>
      </c>
      <c r="AY331" s="188" t="s">
        <v>337</v>
      </c>
    </row>
    <row r="332" s="14" customFormat="1">
      <c r="A332" s="14"/>
      <c r="B332" s="195"/>
      <c r="C332" s="14"/>
      <c r="D332" s="187" t="s">
        <v>345</v>
      </c>
      <c r="E332" s="196" t="s">
        <v>1</v>
      </c>
      <c r="F332" s="197" t="s">
        <v>352</v>
      </c>
      <c r="G332" s="14"/>
      <c r="H332" s="198">
        <v>5.7000000000000002</v>
      </c>
      <c r="I332" s="199"/>
      <c r="J332" s="14"/>
      <c r="K332" s="14"/>
      <c r="L332" s="195"/>
      <c r="M332" s="200"/>
      <c r="N332" s="201"/>
      <c r="O332" s="201"/>
      <c r="P332" s="201"/>
      <c r="Q332" s="201"/>
      <c r="R332" s="201"/>
      <c r="S332" s="201"/>
      <c r="T332" s="20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6" t="s">
        <v>345</v>
      </c>
      <c r="AU332" s="196" t="s">
        <v>85</v>
      </c>
      <c r="AV332" s="14" t="s">
        <v>88</v>
      </c>
      <c r="AW332" s="14" t="s">
        <v>33</v>
      </c>
      <c r="AX332" s="14" t="s">
        <v>77</v>
      </c>
      <c r="AY332" s="196" t="s">
        <v>337</v>
      </c>
    </row>
    <row r="333" s="15" customFormat="1">
      <c r="A333" s="15"/>
      <c r="B333" s="203"/>
      <c r="C333" s="15"/>
      <c r="D333" s="187" t="s">
        <v>345</v>
      </c>
      <c r="E333" s="204" t="s">
        <v>1</v>
      </c>
      <c r="F333" s="205" t="s">
        <v>353</v>
      </c>
      <c r="G333" s="15"/>
      <c r="H333" s="206">
        <v>10.27</v>
      </c>
      <c r="I333" s="207"/>
      <c r="J333" s="15"/>
      <c r="K333" s="15"/>
      <c r="L333" s="203"/>
      <c r="M333" s="208"/>
      <c r="N333" s="209"/>
      <c r="O333" s="209"/>
      <c r="P333" s="209"/>
      <c r="Q333" s="209"/>
      <c r="R333" s="209"/>
      <c r="S333" s="209"/>
      <c r="T333" s="210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04" t="s">
        <v>345</v>
      </c>
      <c r="AU333" s="204" t="s">
        <v>85</v>
      </c>
      <c r="AV333" s="15" t="s">
        <v>91</v>
      </c>
      <c r="AW333" s="15" t="s">
        <v>33</v>
      </c>
      <c r="AX333" s="15" t="s">
        <v>8</v>
      </c>
      <c r="AY333" s="204" t="s">
        <v>337</v>
      </c>
    </row>
    <row r="334" s="2" customFormat="1" ht="37.8" customHeight="1">
      <c r="A334" s="37"/>
      <c r="B334" s="172"/>
      <c r="C334" s="173" t="s">
        <v>643</v>
      </c>
      <c r="D334" s="173" t="s">
        <v>339</v>
      </c>
      <c r="E334" s="174" t="s">
        <v>644</v>
      </c>
      <c r="F334" s="175" t="s">
        <v>645</v>
      </c>
      <c r="G334" s="176" t="s">
        <v>342</v>
      </c>
      <c r="H334" s="177">
        <v>5.7000000000000002</v>
      </c>
      <c r="I334" s="178"/>
      <c r="J334" s="179">
        <f>ROUND(I334*H334,0)</f>
        <v>0</v>
      </c>
      <c r="K334" s="175" t="s">
        <v>343</v>
      </c>
      <c r="L334" s="38"/>
      <c r="M334" s="180" t="s">
        <v>1</v>
      </c>
      <c r="N334" s="181" t="s">
        <v>42</v>
      </c>
      <c r="O334" s="76"/>
      <c r="P334" s="182">
        <f>O334*H334</f>
        <v>0</v>
      </c>
      <c r="Q334" s="182">
        <v>0.25007499999999999</v>
      </c>
      <c r="R334" s="182">
        <f>Q334*H334</f>
        <v>1.4254275000000001</v>
      </c>
      <c r="S334" s="182">
        <v>0</v>
      </c>
      <c r="T334" s="18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4" t="s">
        <v>91</v>
      </c>
      <c r="AT334" s="184" t="s">
        <v>339</v>
      </c>
      <c r="AU334" s="184" t="s">
        <v>85</v>
      </c>
      <c r="AY334" s="18" t="s">
        <v>337</v>
      </c>
      <c r="BE334" s="185">
        <f>IF(N334="základní",J334,0)</f>
        <v>0</v>
      </c>
      <c r="BF334" s="185">
        <f>IF(N334="snížená",J334,0)</f>
        <v>0</v>
      </c>
      <c r="BG334" s="185">
        <f>IF(N334="zákl. přenesená",J334,0)</f>
        <v>0</v>
      </c>
      <c r="BH334" s="185">
        <f>IF(N334="sníž. přenesená",J334,0)</f>
        <v>0</v>
      </c>
      <c r="BI334" s="185">
        <f>IF(N334="nulová",J334,0)</f>
        <v>0</v>
      </c>
      <c r="BJ334" s="18" t="s">
        <v>8</v>
      </c>
      <c r="BK334" s="185">
        <f>ROUND(I334*H334,0)</f>
        <v>0</v>
      </c>
      <c r="BL334" s="18" t="s">
        <v>91</v>
      </c>
      <c r="BM334" s="184" t="s">
        <v>646</v>
      </c>
    </row>
    <row r="335" s="13" customFormat="1">
      <c r="A335" s="13"/>
      <c r="B335" s="186"/>
      <c r="C335" s="13"/>
      <c r="D335" s="187" t="s">
        <v>345</v>
      </c>
      <c r="E335" s="188" t="s">
        <v>1</v>
      </c>
      <c r="F335" s="189" t="s">
        <v>351</v>
      </c>
      <c r="G335" s="13"/>
      <c r="H335" s="190">
        <v>5.7000000000000002</v>
      </c>
      <c r="I335" s="191"/>
      <c r="J335" s="13"/>
      <c r="K335" s="13"/>
      <c r="L335" s="186"/>
      <c r="M335" s="192"/>
      <c r="N335" s="193"/>
      <c r="O335" s="193"/>
      <c r="P335" s="193"/>
      <c r="Q335" s="193"/>
      <c r="R335" s="193"/>
      <c r="S335" s="193"/>
      <c r="T335" s="19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8" t="s">
        <v>345</v>
      </c>
      <c r="AU335" s="188" t="s">
        <v>85</v>
      </c>
      <c r="AV335" s="13" t="s">
        <v>85</v>
      </c>
      <c r="AW335" s="13" t="s">
        <v>33</v>
      </c>
      <c r="AX335" s="13" t="s">
        <v>77</v>
      </c>
      <c r="AY335" s="188" t="s">
        <v>337</v>
      </c>
    </row>
    <row r="336" s="14" customFormat="1">
      <c r="A336" s="14"/>
      <c r="B336" s="195"/>
      <c r="C336" s="14"/>
      <c r="D336" s="187" t="s">
        <v>345</v>
      </c>
      <c r="E336" s="196" t="s">
        <v>1</v>
      </c>
      <c r="F336" s="197" t="s">
        <v>352</v>
      </c>
      <c r="G336" s="14"/>
      <c r="H336" s="198">
        <v>5.7000000000000002</v>
      </c>
      <c r="I336" s="199"/>
      <c r="J336" s="14"/>
      <c r="K336" s="14"/>
      <c r="L336" s="195"/>
      <c r="M336" s="200"/>
      <c r="N336" s="201"/>
      <c r="O336" s="201"/>
      <c r="P336" s="201"/>
      <c r="Q336" s="201"/>
      <c r="R336" s="201"/>
      <c r="S336" s="201"/>
      <c r="T336" s="20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196" t="s">
        <v>345</v>
      </c>
      <c r="AU336" s="196" t="s">
        <v>85</v>
      </c>
      <c r="AV336" s="14" t="s">
        <v>88</v>
      </c>
      <c r="AW336" s="14" t="s">
        <v>33</v>
      </c>
      <c r="AX336" s="14" t="s">
        <v>8</v>
      </c>
      <c r="AY336" s="196" t="s">
        <v>337</v>
      </c>
    </row>
    <row r="337" s="2" customFormat="1" ht="33" customHeight="1">
      <c r="A337" s="37"/>
      <c r="B337" s="172"/>
      <c r="C337" s="173" t="s">
        <v>647</v>
      </c>
      <c r="D337" s="173" t="s">
        <v>339</v>
      </c>
      <c r="E337" s="174" t="s">
        <v>648</v>
      </c>
      <c r="F337" s="175" t="s">
        <v>649</v>
      </c>
      <c r="G337" s="176" t="s">
        <v>342</v>
      </c>
      <c r="H337" s="177">
        <v>5.7000000000000002</v>
      </c>
      <c r="I337" s="178"/>
      <c r="J337" s="179">
        <f>ROUND(I337*H337,0)</f>
        <v>0</v>
      </c>
      <c r="K337" s="175" t="s">
        <v>343</v>
      </c>
      <c r="L337" s="38"/>
      <c r="M337" s="180" t="s">
        <v>1</v>
      </c>
      <c r="N337" s="181" t="s">
        <v>42</v>
      </c>
      <c r="O337" s="76"/>
      <c r="P337" s="182">
        <f>O337*H337</f>
        <v>0</v>
      </c>
      <c r="Q337" s="182">
        <v>0.12966</v>
      </c>
      <c r="R337" s="182">
        <f>Q337*H337</f>
        <v>0.739062</v>
      </c>
      <c r="S337" s="182">
        <v>0</v>
      </c>
      <c r="T337" s="18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4" t="s">
        <v>91</v>
      </c>
      <c r="AT337" s="184" t="s">
        <v>339</v>
      </c>
      <c r="AU337" s="184" t="s">
        <v>85</v>
      </c>
      <c r="AY337" s="18" t="s">
        <v>337</v>
      </c>
      <c r="BE337" s="185">
        <f>IF(N337="základní",J337,0)</f>
        <v>0</v>
      </c>
      <c r="BF337" s="185">
        <f>IF(N337="snížená",J337,0)</f>
        <v>0</v>
      </c>
      <c r="BG337" s="185">
        <f>IF(N337="zákl. přenesená",J337,0)</f>
        <v>0</v>
      </c>
      <c r="BH337" s="185">
        <f>IF(N337="sníž. přenesená",J337,0)</f>
        <v>0</v>
      </c>
      <c r="BI337" s="185">
        <f>IF(N337="nulová",J337,0)</f>
        <v>0</v>
      </c>
      <c r="BJ337" s="18" t="s">
        <v>8</v>
      </c>
      <c r="BK337" s="185">
        <f>ROUND(I337*H337,0)</f>
        <v>0</v>
      </c>
      <c r="BL337" s="18" t="s">
        <v>91</v>
      </c>
      <c r="BM337" s="184" t="s">
        <v>650</v>
      </c>
    </row>
    <row r="338" s="13" customFormat="1">
      <c r="A338" s="13"/>
      <c r="B338" s="186"/>
      <c r="C338" s="13"/>
      <c r="D338" s="187" t="s">
        <v>345</v>
      </c>
      <c r="E338" s="188" t="s">
        <v>1</v>
      </c>
      <c r="F338" s="189" t="s">
        <v>351</v>
      </c>
      <c r="G338" s="13"/>
      <c r="H338" s="190">
        <v>5.7000000000000002</v>
      </c>
      <c r="I338" s="191"/>
      <c r="J338" s="13"/>
      <c r="K338" s="13"/>
      <c r="L338" s="186"/>
      <c r="M338" s="192"/>
      <c r="N338" s="193"/>
      <c r="O338" s="193"/>
      <c r="P338" s="193"/>
      <c r="Q338" s="193"/>
      <c r="R338" s="193"/>
      <c r="S338" s="193"/>
      <c r="T338" s="19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8" t="s">
        <v>345</v>
      </c>
      <c r="AU338" s="188" t="s">
        <v>85</v>
      </c>
      <c r="AV338" s="13" t="s">
        <v>85</v>
      </c>
      <c r="AW338" s="13" t="s">
        <v>33</v>
      </c>
      <c r="AX338" s="13" t="s">
        <v>77</v>
      </c>
      <c r="AY338" s="188" t="s">
        <v>337</v>
      </c>
    </row>
    <row r="339" s="14" customFormat="1">
      <c r="A339" s="14"/>
      <c r="B339" s="195"/>
      <c r="C339" s="14"/>
      <c r="D339" s="187" t="s">
        <v>345</v>
      </c>
      <c r="E339" s="196" t="s">
        <v>1</v>
      </c>
      <c r="F339" s="197" t="s">
        <v>352</v>
      </c>
      <c r="G339" s="14"/>
      <c r="H339" s="198">
        <v>5.7000000000000002</v>
      </c>
      <c r="I339" s="199"/>
      <c r="J339" s="14"/>
      <c r="K339" s="14"/>
      <c r="L339" s="195"/>
      <c r="M339" s="200"/>
      <c r="N339" s="201"/>
      <c r="O339" s="201"/>
      <c r="P339" s="201"/>
      <c r="Q339" s="201"/>
      <c r="R339" s="201"/>
      <c r="S339" s="201"/>
      <c r="T339" s="20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6" t="s">
        <v>345</v>
      </c>
      <c r="AU339" s="196" t="s">
        <v>85</v>
      </c>
      <c r="AV339" s="14" t="s">
        <v>88</v>
      </c>
      <c r="AW339" s="14" t="s">
        <v>33</v>
      </c>
      <c r="AX339" s="14" t="s">
        <v>8</v>
      </c>
      <c r="AY339" s="196" t="s">
        <v>337</v>
      </c>
    </row>
    <row r="340" s="2" customFormat="1" ht="33" customHeight="1">
      <c r="A340" s="37"/>
      <c r="B340" s="172"/>
      <c r="C340" s="173" t="s">
        <v>651</v>
      </c>
      <c r="D340" s="173" t="s">
        <v>339</v>
      </c>
      <c r="E340" s="174" t="s">
        <v>652</v>
      </c>
      <c r="F340" s="175" t="s">
        <v>653</v>
      </c>
      <c r="G340" s="176" t="s">
        <v>342</v>
      </c>
      <c r="H340" s="177">
        <v>5.7000000000000002</v>
      </c>
      <c r="I340" s="178"/>
      <c r="J340" s="179">
        <f>ROUND(I340*H340,0)</f>
        <v>0</v>
      </c>
      <c r="K340" s="175" t="s">
        <v>343</v>
      </c>
      <c r="L340" s="38"/>
      <c r="M340" s="180" t="s">
        <v>1</v>
      </c>
      <c r="N340" s="181" t="s">
        <v>42</v>
      </c>
      <c r="O340" s="76"/>
      <c r="P340" s="182">
        <f>O340*H340</f>
        <v>0</v>
      </c>
      <c r="Q340" s="182">
        <v>0.20745</v>
      </c>
      <c r="R340" s="182">
        <f>Q340*H340</f>
        <v>1.1824650000000001</v>
      </c>
      <c r="S340" s="182">
        <v>0</v>
      </c>
      <c r="T340" s="18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4" t="s">
        <v>91</v>
      </c>
      <c r="AT340" s="184" t="s">
        <v>339</v>
      </c>
      <c r="AU340" s="184" t="s">
        <v>85</v>
      </c>
      <c r="AY340" s="18" t="s">
        <v>337</v>
      </c>
      <c r="BE340" s="185">
        <f>IF(N340="základní",J340,0)</f>
        <v>0</v>
      </c>
      <c r="BF340" s="185">
        <f>IF(N340="snížená",J340,0)</f>
        <v>0</v>
      </c>
      <c r="BG340" s="185">
        <f>IF(N340="zákl. přenesená",J340,0)</f>
        <v>0</v>
      </c>
      <c r="BH340" s="185">
        <f>IF(N340="sníž. přenesená",J340,0)</f>
        <v>0</v>
      </c>
      <c r="BI340" s="185">
        <f>IF(N340="nulová",J340,0)</f>
        <v>0</v>
      </c>
      <c r="BJ340" s="18" t="s">
        <v>8</v>
      </c>
      <c r="BK340" s="185">
        <f>ROUND(I340*H340,0)</f>
        <v>0</v>
      </c>
      <c r="BL340" s="18" t="s">
        <v>91</v>
      </c>
      <c r="BM340" s="184" t="s">
        <v>654</v>
      </c>
    </row>
    <row r="341" s="13" customFormat="1">
      <c r="A341" s="13"/>
      <c r="B341" s="186"/>
      <c r="C341" s="13"/>
      <c r="D341" s="187" t="s">
        <v>345</v>
      </c>
      <c r="E341" s="188" t="s">
        <v>1</v>
      </c>
      <c r="F341" s="189" t="s">
        <v>351</v>
      </c>
      <c r="G341" s="13"/>
      <c r="H341" s="190">
        <v>5.7000000000000002</v>
      </c>
      <c r="I341" s="191"/>
      <c r="J341" s="13"/>
      <c r="K341" s="13"/>
      <c r="L341" s="186"/>
      <c r="M341" s="192"/>
      <c r="N341" s="193"/>
      <c r="O341" s="193"/>
      <c r="P341" s="193"/>
      <c r="Q341" s="193"/>
      <c r="R341" s="193"/>
      <c r="S341" s="193"/>
      <c r="T341" s="19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8" t="s">
        <v>345</v>
      </c>
      <c r="AU341" s="188" t="s">
        <v>85</v>
      </c>
      <c r="AV341" s="13" t="s">
        <v>85</v>
      </c>
      <c r="AW341" s="13" t="s">
        <v>33</v>
      </c>
      <c r="AX341" s="13" t="s">
        <v>77</v>
      </c>
      <c r="AY341" s="188" t="s">
        <v>337</v>
      </c>
    </row>
    <row r="342" s="14" customFormat="1">
      <c r="A342" s="14"/>
      <c r="B342" s="195"/>
      <c r="C342" s="14"/>
      <c r="D342" s="187" t="s">
        <v>345</v>
      </c>
      <c r="E342" s="196" t="s">
        <v>1</v>
      </c>
      <c r="F342" s="197" t="s">
        <v>352</v>
      </c>
      <c r="G342" s="14"/>
      <c r="H342" s="198">
        <v>5.7000000000000002</v>
      </c>
      <c r="I342" s="199"/>
      <c r="J342" s="14"/>
      <c r="K342" s="14"/>
      <c r="L342" s="195"/>
      <c r="M342" s="200"/>
      <c r="N342" s="201"/>
      <c r="O342" s="201"/>
      <c r="P342" s="201"/>
      <c r="Q342" s="201"/>
      <c r="R342" s="201"/>
      <c r="S342" s="201"/>
      <c r="T342" s="20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196" t="s">
        <v>345</v>
      </c>
      <c r="AU342" s="196" t="s">
        <v>85</v>
      </c>
      <c r="AV342" s="14" t="s">
        <v>88</v>
      </c>
      <c r="AW342" s="14" t="s">
        <v>33</v>
      </c>
      <c r="AX342" s="14" t="s">
        <v>8</v>
      </c>
      <c r="AY342" s="196" t="s">
        <v>337</v>
      </c>
    </row>
    <row r="343" s="12" customFormat="1" ht="22.8" customHeight="1">
      <c r="A343" s="12"/>
      <c r="B343" s="159"/>
      <c r="C343" s="12"/>
      <c r="D343" s="160" t="s">
        <v>76</v>
      </c>
      <c r="E343" s="170" t="s">
        <v>97</v>
      </c>
      <c r="F343" s="170" t="s">
        <v>655</v>
      </c>
      <c r="G343" s="12"/>
      <c r="H343" s="12"/>
      <c r="I343" s="162"/>
      <c r="J343" s="171">
        <f>BK343</f>
        <v>0</v>
      </c>
      <c r="K343" s="12"/>
      <c r="L343" s="159"/>
      <c r="M343" s="164"/>
      <c r="N343" s="165"/>
      <c r="O343" s="165"/>
      <c r="P343" s="166">
        <f>SUM(P344:P661)</f>
        <v>0</v>
      </c>
      <c r="Q343" s="165"/>
      <c r="R343" s="166">
        <f>SUM(R344:R661)</f>
        <v>38.96026914252041</v>
      </c>
      <c r="S343" s="165"/>
      <c r="T343" s="167">
        <f>SUM(T344:T661)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60" t="s">
        <v>8</v>
      </c>
      <c r="AT343" s="168" t="s">
        <v>76</v>
      </c>
      <c r="AU343" s="168" t="s">
        <v>8</v>
      </c>
      <c r="AY343" s="160" t="s">
        <v>337</v>
      </c>
      <c r="BK343" s="169">
        <f>SUM(BK344:BK661)</f>
        <v>0</v>
      </c>
    </row>
    <row r="344" s="2" customFormat="1" ht="24.15" customHeight="1">
      <c r="A344" s="37"/>
      <c r="B344" s="172"/>
      <c r="C344" s="173" t="s">
        <v>656</v>
      </c>
      <c r="D344" s="173" t="s">
        <v>339</v>
      </c>
      <c r="E344" s="174" t="s">
        <v>657</v>
      </c>
      <c r="F344" s="175" t="s">
        <v>658</v>
      </c>
      <c r="G344" s="176" t="s">
        <v>342</v>
      </c>
      <c r="H344" s="177">
        <v>24.276</v>
      </c>
      <c r="I344" s="178"/>
      <c r="J344" s="179">
        <f>ROUND(I344*H344,0)</f>
        <v>0</v>
      </c>
      <c r="K344" s="175" t="s">
        <v>343</v>
      </c>
      <c r="L344" s="38"/>
      <c r="M344" s="180" t="s">
        <v>1</v>
      </c>
      <c r="N344" s="181" t="s">
        <v>42</v>
      </c>
      <c r="O344" s="76"/>
      <c r="P344" s="182">
        <f>O344*H344</f>
        <v>0</v>
      </c>
      <c r="Q344" s="182">
        <v>0.017330000000000002</v>
      </c>
      <c r="R344" s="182">
        <f>Q344*H344</f>
        <v>0.42070308000000006</v>
      </c>
      <c r="S344" s="182">
        <v>0</v>
      </c>
      <c r="T344" s="183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4" t="s">
        <v>91</v>
      </c>
      <c r="AT344" s="184" t="s">
        <v>339</v>
      </c>
      <c r="AU344" s="184" t="s">
        <v>85</v>
      </c>
      <c r="AY344" s="18" t="s">
        <v>337</v>
      </c>
      <c r="BE344" s="185">
        <f>IF(N344="základní",J344,0)</f>
        <v>0</v>
      </c>
      <c r="BF344" s="185">
        <f>IF(N344="snížená",J344,0)</f>
        <v>0</v>
      </c>
      <c r="BG344" s="185">
        <f>IF(N344="zákl. přenesená",J344,0)</f>
        <v>0</v>
      </c>
      <c r="BH344" s="185">
        <f>IF(N344="sníž. přenesená",J344,0)</f>
        <v>0</v>
      </c>
      <c r="BI344" s="185">
        <f>IF(N344="nulová",J344,0)</f>
        <v>0</v>
      </c>
      <c r="BJ344" s="18" t="s">
        <v>8</v>
      </c>
      <c r="BK344" s="185">
        <f>ROUND(I344*H344,0)</f>
        <v>0</v>
      </c>
      <c r="BL344" s="18" t="s">
        <v>91</v>
      </c>
      <c r="BM344" s="184" t="s">
        <v>659</v>
      </c>
    </row>
    <row r="345" s="13" customFormat="1">
      <c r="A345" s="13"/>
      <c r="B345" s="186"/>
      <c r="C345" s="13"/>
      <c r="D345" s="187" t="s">
        <v>345</v>
      </c>
      <c r="E345" s="188" t="s">
        <v>1</v>
      </c>
      <c r="F345" s="189" t="s">
        <v>660</v>
      </c>
      <c r="G345" s="13"/>
      <c r="H345" s="190">
        <v>5.6619999999999999</v>
      </c>
      <c r="I345" s="191"/>
      <c r="J345" s="13"/>
      <c r="K345" s="13"/>
      <c r="L345" s="186"/>
      <c r="M345" s="192"/>
      <c r="N345" s="193"/>
      <c r="O345" s="193"/>
      <c r="P345" s="193"/>
      <c r="Q345" s="193"/>
      <c r="R345" s="193"/>
      <c r="S345" s="193"/>
      <c r="T345" s="19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8" t="s">
        <v>345</v>
      </c>
      <c r="AU345" s="188" t="s">
        <v>85</v>
      </c>
      <c r="AV345" s="13" t="s">
        <v>85</v>
      </c>
      <c r="AW345" s="13" t="s">
        <v>33</v>
      </c>
      <c r="AX345" s="13" t="s">
        <v>77</v>
      </c>
      <c r="AY345" s="188" t="s">
        <v>337</v>
      </c>
    </row>
    <row r="346" s="13" customFormat="1">
      <c r="A346" s="13"/>
      <c r="B346" s="186"/>
      <c r="C346" s="13"/>
      <c r="D346" s="187" t="s">
        <v>345</v>
      </c>
      <c r="E346" s="188" t="s">
        <v>1</v>
      </c>
      <c r="F346" s="189" t="s">
        <v>661</v>
      </c>
      <c r="G346" s="13"/>
      <c r="H346" s="190">
        <v>10.305999999999999</v>
      </c>
      <c r="I346" s="191"/>
      <c r="J346" s="13"/>
      <c r="K346" s="13"/>
      <c r="L346" s="186"/>
      <c r="M346" s="192"/>
      <c r="N346" s="193"/>
      <c r="O346" s="193"/>
      <c r="P346" s="193"/>
      <c r="Q346" s="193"/>
      <c r="R346" s="193"/>
      <c r="S346" s="193"/>
      <c r="T346" s="19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8" t="s">
        <v>345</v>
      </c>
      <c r="AU346" s="188" t="s">
        <v>85</v>
      </c>
      <c r="AV346" s="13" t="s">
        <v>85</v>
      </c>
      <c r="AW346" s="13" t="s">
        <v>33</v>
      </c>
      <c r="AX346" s="13" t="s">
        <v>77</v>
      </c>
      <c r="AY346" s="188" t="s">
        <v>337</v>
      </c>
    </row>
    <row r="347" s="13" customFormat="1">
      <c r="A347" s="13"/>
      <c r="B347" s="186"/>
      <c r="C347" s="13"/>
      <c r="D347" s="187" t="s">
        <v>345</v>
      </c>
      <c r="E347" s="188" t="s">
        <v>1</v>
      </c>
      <c r="F347" s="189" t="s">
        <v>662</v>
      </c>
      <c r="G347" s="13"/>
      <c r="H347" s="190">
        <v>8.3079999999999998</v>
      </c>
      <c r="I347" s="191"/>
      <c r="J347" s="13"/>
      <c r="K347" s="13"/>
      <c r="L347" s="186"/>
      <c r="M347" s="192"/>
      <c r="N347" s="193"/>
      <c r="O347" s="193"/>
      <c r="P347" s="193"/>
      <c r="Q347" s="193"/>
      <c r="R347" s="193"/>
      <c r="S347" s="193"/>
      <c r="T347" s="19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8" t="s">
        <v>345</v>
      </c>
      <c r="AU347" s="188" t="s">
        <v>85</v>
      </c>
      <c r="AV347" s="13" t="s">
        <v>85</v>
      </c>
      <c r="AW347" s="13" t="s">
        <v>33</v>
      </c>
      <c r="AX347" s="13" t="s">
        <v>77</v>
      </c>
      <c r="AY347" s="188" t="s">
        <v>337</v>
      </c>
    </row>
    <row r="348" s="14" customFormat="1">
      <c r="A348" s="14"/>
      <c r="B348" s="195"/>
      <c r="C348" s="14"/>
      <c r="D348" s="187" t="s">
        <v>345</v>
      </c>
      <c r="E348" s="196" t="s">
        <v>1</v>
      </c>
      <c r="F348" s="197" t="s">
        <v>663</v>
      </c>
      <c r="G348" s="14"/>
      <c r="H348" s="198">
        <v>24.276</v>
      </c>
      <c r="I348" s="199"/>
      <c r="J348" s="14"/>
      <c r="K348" s="14"/>
      <c r="L348" s="195"/>
      <c r="M348" s="200"/>
      <c r="N348" s="201"/>
      <c r="O348" s="201"/>
      <c r="P348" s="201"/>
      <c r="Q348" s="201"/>
      <c r="R348" s="201"/>
      <c r="S348" s="201"/>
      <c r="T348" s="20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196" t="s">
        <v>345</v>
      </c>
      <c r="AU348" s="196" t="s">
        <v>85</v>
      </c>
      <c r="AV348" s="14" t="s">
        <v>88</v>
      </c>
      <c r="AW348" s="14" t="s">
        <v>33</v>
      </c>
      <c r="AX348" s="14" t="s">
        <v>77</v>
      </c>
      <c r="AY348" s="196" t="s">
        <v>337</v>
      </c>
    </row>
    <row r="349" s="15" customFormat="1">
      <c r="A349" s="15"/>
      <c r="B349" s="203"/>
      <c r="C349" s="15"/>
      <c r="D349" s="187" t="s">
        <v>345</v>
      </c>
      <c r="E349" s="204" t="s">
        <v>103</v>
      </c>
      <c r="F349" s="205" t="s">
        <v>664</v>
      </c>
      <c r="G349" s="15"/>
      <c r="H349" s="206">
        <v>24.276</v>
      </c>
      <c r="I349" s="207"/>
      <c r="J349" s="15"/>
      <c r="K349" s="15"/>
      <c r="L349" s="203"/>
      <c r="M349" s="208"/>
      <c r="N349" s="209"/>
      <c r="O349" s="209"/>
      <c r="P349" s="209"/>
      <c r="Q349" s="209"/>
      <c r="R349" s="209"/>
      <c r="S349" s="209"/>
      <c r="T349" s="210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04" t="s">
        <v>345</v>
      </c>
      <c r="AU349" s="204" t="s">
        <v>85</v>
      </c>
      <c r="AV349" s="15" t="s">
        <v>91</v>
      </c>
      <c r="AW349" s="15" t="s">
        <v>33</v>
      </c>
      <c r="AX349" s="15" t="s">
        <v>8</v>
      </c>
      <c r="AY349" s="204" t="s">
        <v>337</v>
      </c>
    </row>
    <row r="350" s="2" customFormat="1" ht="24.15" customHeight="1">
      <c r="A350" s="37"/>
      <c r="B350" s="172"/>
      <c r="C350" s="173" t="s">
        <v>665</v>
      </c>
      <c r="D350" s="173" t="s">
        <v>339</v>
      </c>
      <c r="E350" s="174" t="s">
        <v>666</v>
      </c>
      <c r="F350" s="175" t="s">
        <v>667</v>
      </c>
      <c r="G350" s="176" t="s">
        <v>342</v>
      </c>
      <c r="H350" s="177">
        <v>24.276</v>
      </c>
      <c r="I350" s="178"/>
      <c r="J350" s="179">
        <f>ROUND(I350*H350,0)</f>
        <v>0</v>
      </c>
      <c r="K350" s="175" t="s">
        <v>343</v>
      </c>
      <c r="L350" s="38"/>
      <c r="M350" s="180" t="s">
        <v>1</v>
      </c>
      <c r="N350" s="181" t="s">
        <v>42</v>
      </c>
      <c r="O350" s="76"/>
      <c r="P350" s="182">
        <f>O350*H350</f>
        <v>0</v>
      </c>
      <c r="Q350" s="182">
        <v>0.0073499999999999998</v>
      </c>
      <c r="R350" s="182">
        <f>Q350*H350</f>
        <v>0.17842859999999999</v>
      </c>
      <c r="S350" s="182">
        <v>0</v>
      </c>
      <c r="T350" s="18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4" t="s">
        <v>91</v>
      </c>
      <c r="AT350" s="184" t="s">
        <v>339</v>
      </c>
      <c r="AU350" s="184" t="s">
        <v>85</v>
      </c>
      <c r="AY350" s="18" t="s">
        <v>337</v>
      </c>
      <c r="BE350" s="185">
        <f>IF(N350="základní",J350,0)</f>
        <v>0</v>
      </c>
      <c r="BF350" s="185">
        <f>IF(N350="snížená",J350,0)</f>
        <v>0</v>
      </c>
      <c r="BG350" s="185">
        <f>IF(N350="zákl. přenesená",J350,0)</f>
        <v>0</v>
      </c>
      <c r="BH350" s="185">
        <f>IF(N350="sníž. přenesená",J350,0)</f>
        <v>0</v>
      </c>
      <c r="BI350" s="185">
        <f>IF(N350="nulová",J350,0)</f>
        <v>0</v>
      </c>
      <c r="BJ350" s="18" t="s">
        <v>8</v>
      </c>
      <c r="BK350" s="185">
        <f>ROUND(I350*H350,0)</f>
        <v>0</v>
      </c>
      <c r="BL350" s="18" t="s">
        <v>91</v>
      </c>
      <c r="BM350" s="184" t="s">
        <v>668</v>
      </c>
    </row>
    <row r="351" s="13" customFormat="1">
      <c r="A351" s="13"/>
      <c r="B351" s="186"/>
      <c r="C351" s="13"/>
      <c r="D351" s="187" t="s">
        <v>345</v>
      </c>
      <c r="E351" s="188" t="s">
        <v>1</v>
      </c>
      <c r="F351" s="189" t="s">
        <v>103</v>
      </c>
      <c r="G351" s="13"/>
      <c r="H351" s="190">
        <v>24.276</v>
      </c>
      <c r="I351" s="191"/>
      <c r="J351" s="13"/>
      <c r="K351" s="13"/>
      <c r="L351" s="186"/>
      <c r="M351" s="192"/>
      <c r="N351" s="193"/>
      <c r="O351" s="193"/>
      <c r="P351" s="193"/>
      <c r="Q351" s="193"/>
      <c r="R351" s="193"/>
      <c r="S351" s="193"/>
      <c r="T351" s="19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8" t="s">
        <v>345</v>
      </c>
      <c r="AU351" s="188" t="s">
        <v>85</v>
      </c>
      <c r="AV351" s="13" t="s">
        <v>85</v>
      </c>
      <c r="AW351" s="13" t="s">
        <v>33</v>
      </c>
      <c r="AX351" s="13" t="s">
        <v>8</v>
      </c>
      <c r="AY351" s="188" t="s">
        <v>337</v>
      </c>
    </row>
    <row r="352" s="2" customFormat="1" ht="24.15" customHeight="1">
      <c r="A352" s="37"/>
      <c r="B352" s="172"/>
      <c r="C352" s="173" t="s">
        <v>669</v>
      </c>
      <c r="D352" s="173" t="s">
        <v>339</v>
      </c>
      <c r="E352" s="174" t="s">
        <v>670</v>
      </c>
      <c r="F352" s="175" t="s">
        <v>671</v>
      </c>
      <c r="G352" s="176" t="s">
        <v>342</v>
      </c>
      <c r="H352" s="177">
        <v>120</v>
      </c>
      <c r="I352" s="178"/>
      <c r="J352" s="179">
        <f>ROUND(I352*H352,0)</f>
        <v>0</v>
      </c>
      <c r="K352" s="175" t="s">
        <v>343</v>
      </c>
      <c r="L352" s="38"/>
      <c r="M352" s="180" t="s">
        <v>1</v>
      </c>
      <c r="N352" s="181" t="s">
        <v>42</v>
      </c>
      <c r="O352" s="76"/>
      <c r="P352" s="182">
        <f>O352*H352</f>
        <v>0</v>
      </c>
      <c r="Q352" s="182">
        <v>0.0057000000000000002</v>
      </c>
      <c r="R352" s="182">
        <f>Q352*H352</f>
        <v>0.68400000000000005</v>
      </c>
      <c r="S352" s="182">
        <v>0</v>
      </c>
      <c r="T352" s="183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4" t="s">
        <v>91</v>
      </c>
      <c r="AT352" s="184" t="s">
        <v>339</v>
      </c>
      <c r="AU352" s="184" t="s">
        <v>85</v>
      </c>
      <c r="AY352" s="18" t="s">
        <v>337</v>
      </c>
      <c r="BE352" s="185">
        <f>IF(N352="základní",J352,0)</f>
        <v>0</v>
      </c>
      <c r="BF352" s="185">
        <f>IF(N352="snížená",J352,0)</f>
        <v>0</v>
      </c>
      <c r="BG352" s="185">
        <f>IF(N352="zákl. přenesená",J352,0)</f>
        <v>0</v>
      </c>
      <c r="BH352" s="185">
        <f>IF(N352="sníž. přenesená",J352,0)</f>
        <v>0</v>
      </c>
      <c r="BI352" s="185">
        <f>IF(N352="nulová",J352,0)</f>
        <v>0</v>
      </c>
      <c r="BJ352" s="18" t="s">
        <v>8</v>
      </c>
      <c r="BK352" s="185">
        <f>ROUND(I352*H352,0)</f>
        <v>0</v>
      </c>
      <c r="BL352" s="18" t="s">
        <v>91</v>
      </c>
      <c r="BM352" s="184" t="s">
        <v>672</v>
      </c>
    </row>
    <row r="353" s="13" customFormat="1">
      <c r="A353" s="13"/>
      <c r="B353" s="186"/>
      <c r="C353" s="13"/>
      <c r="D353" s="187" t="s">
        <v>345</v>
      </c>
      <c r="E353" s="188" t="s">
        <v>1</v>
      </c>
      <c r="F353" s="189" t="s">
        <v>673</v>
      </c>
      <c r="G353" s="13"/>
      <c r="H353" s="190">
        <v>62.100000000000001</v>
      </c>
      <c r="I353" s="191"/>
      <c r="J353" s="13"/>
      <c r="K353" s="13"/>
      <c r="L353" s="186"/>
      <c r="M353" s="192"/>
      <c r="N353" s="193"/>
      <c r="O353" s="193"/>
      <c r="P353" s="193"/>
      <c r="Q353" s="193"/>
      <c r="R353" s="193"/>
      <c r="S353" s="193"/>
      <c r="T353" s="19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8" t="s">
        <v>345</v>
      </c>
      <c r="AU353" s="188" t="s">
        <v>85</v>
      </c>
      <c r="AV353" s="13" t="s">
        <v>85</v>
      </c>
      <c r="AW353" s="13" t="s">
        <v>33</v>
      </c>
      <c r="AX353" s="13" t="s">
        <v>77</v>
      </c>
      <c r="AY353" s="188" t="s">
        <v>337</v>
      </c>
    </row>
    <row r="354" s="13" customFormat="1">
      <c r="A354" s="13"/>
      <c r="B354" s="186"/>
      <c r="C354" s="13"/>
      <c r="D354" s="187" t="s">
        <v>345</v>
      </c>
      <c r="E354" s="188" t="s">
        <v>1</v>
      </c>
      <c r="F354" s="189" t="s">
        <v>674</v>
      </c>
      <c r="G354" s="13"/>
      <c r="H354" s="190">
        <v>57.899999999999999</v>
      </c>
      <c r="I354" s="191"/>
      <c r="J354" s="13"/>
      <c r="K354" s="13"/>
      <c r="L354" s="186"/>
      <c r="M354" s="192"/>
      <c r="N354" s="193"/>
      <c r="O354" s="193"/>
      <c r="P354" s="193"/>
      <c r="Q354" s="193"/>
      <c r="R354" s="193"/>
      <c r="S354" s="193"/>
      <c r="T354" s="19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8" t="s">
        <v>345</v>
      </c>
      <c r="AU354" s="188" t="s">
        <v>85</v>
      </c>
      <c r="AV354" s="13" t="s">
        <v>85</v>
      </c>
      <c r="AW354" s="13" t="s">
        <v>33</v>
      </c>
      <c r="AX354" s="13" t="s">
        <v>77</v>
      </c>
      <c r="AY354" s="188" t="s">
        <v>337</v>
      </c>
    </row>
    <row r="355" s="14" customFormat="1">
      <c r="A355" s="14"/>
      <c r="B355" s="195"/>
      <c r="C355" s="14"/>
      <c r="D355" s="187" t="s">
        <v>345</v>
      </c>
      <c r="E355" s="196" t="s">
        <v>107</v>
      </c>
      <c r="F355" s="197" t="s">
        <v>363</v>
      </c>
      <c r="G355" s="14"/>
      <c r="H355" s="198">
        <v>120</v>
      </c>
      <c r="I355" s="199"/>
      <c r="J355" s="14"/>
      <c r="K355" s="14"/>
      <c r="L355" s="195"/>
      <c r="M355" s="200"/>
      <c r="N355" s="201"/>
      <c r="O355" s="201"/>
      <c r="P355" s="201"/>
      <c r="Q355" s="201"/>
      <c r="R355" s="201"/>
      <c r="S355" s="201"/>
      <c r="T355" s="20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6" t="s">
        <v>345</v>
      </c>
      <c r="AU355" s="196" t="s">
        <v>85</v>
      </c>
      <c r="AV355" s="14" t="s">
        <v>88</v>
      </c>
      <c r="AW355" s="14" t="s">
        <v>33</v>
      </c>
      <c r="AX355" s="14" t="s">
        <v>8</v>
      </c>
      <c r="AY355" s="196" t="s">
        <v>337</v>
      </c>
    </row>
    <row r="356" s="2" customFormat="1" ht="33" customHeight="1">
      <c r="A356" s="37"/>
      <c r="B356" s="172"/>
      <c r="C356" s="173" t="s">
        <v>675</v>
      </c>
      <c r="D356" s="173" t="s">
        <v>339</v>
      </c>
      <c r="E356" s="174" t="s">
        <v>676</v>
      </c>
      <c r="F356" s="175" t="s">
        <v>677</v>
      </c>
      <c r="G356" s="176" t="s">
        <v>342</v>
      </c>
      <c r="H356" s="177">
        <v>120</v>
      </c>
      <c r="I356" s="178"/>
      <c r="J356" s="179">
        <f>ROUND(I356*H356,0)</f>
        <v>0</v>
      </c>
      <c r="K356" s="175" t="s">
        <v>343</v>
      </c>
      <c r="L356" s="38"/>
      <c r="M356" s="180" t="s">
        <v>1</v>
      </c>
      <c r="N356" s="181" t="s">
        <v>42</v>
      </c>
      <c r="O356" s="76"/>
      <c r="P356" s="182">
        <f>O356*H356</f>
        <v>0</v>
      </c>
      <c r="Q356" s="182">
        <v>0.0020999999999999999</v>
      </c>
      <c r="R356" s="182">
        <f>Q356*H356</f>
        <v>0.252</v>
      </c>
      <c r="S356" s="182">
        <v>0</v>
      </c>
      <c r="T356" s="18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4" t="s">
        <v>91</v>
      </c>
      <c r="AT356" s="184" t="s">
        <v>339</v>
      </c>
      <c r="AU356" s="184" t="s">
        <v>85</v>
      </c>
      <c r="AY356" s="18" t="s">
        <v>337</v>
      </c>
      <c r="BE356" s="185">
        <f>IF(N356="základní",J356,0)</f>
        <v>0</v>
      </c>
      <c r="BF356" s="185">
        <f>IF(N356="snížená",J356,0)</f>
        <v>0</v>
      </c>
      <c r="BG356" s="185">
        <f>IF(N356="zákl. přenesená",J356,0)</f>
        <v>0</v>
      </c>
      <c r="BH356" s="185">
        <f>IF(N356="sníž. přenesená",J356,0)</f>
        <v>0</v>
      </c>
      <c r="BI356" s="185">
        <f>IF(N356="nulová",J356,0)</f>
        <v>0</v>
      </c>
      <c r="BJ356" s="18" t="s">
        <v>8</v>
      </c>
      <c r="BK356" s="185">
        <f>ROUND(I356*H356,0)</f>
        <v>0</v>
      </c>
      <c r="BL356" s="18" t="s">
        <v>91</v>
      </c>
      <c r="BM356" s="184" t="s">
        <v>678</v>
      </c>
    </row>
    <row r="357" s="13" customFormat="1">
      <c r="A357" s="13"/>
      <c r="B357" s="186"/>
      <c r="C357" s="13"/>
      <c r="D357" s="187" t="s">
        <v>345</v>
      </c>
      <c r="E357" s="188" t="s">
        <v>1</v>
      </c>
      <c r="F357" s="189" t="s">
        <v>107</v>
      </c>
      <c r="G357" s="13"/>
      <c r="H357" s="190">
        <v>120</v>
      </c>
      <c r="I357" s="191"/>
      <c r="J357" s="13"/>
      <c r="K357" s="13"/>
      <c r="L357" s="186"/>
      <c r="M357" s="192"/>
      <c r="N357" s="193"/>
      <c r="O357" s="193"/>
      <c r="P357" s="193"/>
      <c r="Q357" s="193"/>
      <c r="R357" s="193"/>
      <c r="S357" s="193"/>
      <c r="T357" s="19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8" t="s">
        <v>345</v>
      </c>
      <c r="AU357" s="188" t="s">
        <v>85</v>
      </c>
      <c r="AV357" s="13" t="s">
        <v>85</v>
      </c>
      <c r="AW357" s="13" t="s">
        <v>33</v>
      </c>
      <c r="AX357" s="13" t="s">
        <v>8</v>
      </c>
      <c r="AY357" s="188" t="s">
        <v>337</v>
      </c>
    </row>
    <row r="358" s="2" customFormat="1" ht="24.15" customHeight="1">
      <c r="A358" s="37"/>
      <c r="B358" s="172"/>
      <c r="C358" s="173" t="s">
        <v>679</v>
      </c>
      <c r="D358" s="173" t="s">
        <v>339</v>
      </c>
      <c r="E358" s="174" t="s">
        <v>680</v>
      </c>
      <c r="F358" s="175" t="s">
        <v>681</v>
      </c>
      <c r="G358" s="176" t="s">
        <v>342</v>
      </c>
      <c r="H358" s="177">
        <v>102.63800000000001</v>
      </c>
      <c r="I358" s="178"/>
      <c r="J358" s="179">
        <f>ROUND(I358*H358,0)</f>
        <v>0</v>
      </c>
      <c r="K358" s="175" t="s">
        <v>343</v>
      </c>
      <c r="L358" s="38"/>
      <c r="M358" s="180" t="s">
        <v>1</v>
      </c>
      <c r="N358" s="181" t="s">
        <v>42</v>
      </c>
      <c r="O358" s="76"/>
      <c r="P358" s="182">
        <f>O358*H358</f>
        <v>0</v>
      </c>
      <c r="Q358" s="182">
        <v>0.0080000000000000002</v>
      </c>
      <c r="R358" s="182">
        <f>Q358*H358</f>
        <v>0.82110400000000006</v>
      </c>
      <c r="S358" s="182">
        <v>0</v>
      </c>
      <c r="T358" s="18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4" t="s">
        <v>91</v>
      </c>
      <c r="AT358" s="184" t="s">
        <v>339</v>
      </c>
      <c r="AU358" s="184" t="s">
        <v>85</v>
      </c>
      <c r="AY358" s="18" t="s">
        <v>337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8</v>
      </c>
      <c r="BK358" s="185">
        <f>ROUND(I358*H358,0)</f>
        <v>0</v>
      </c>
      <c r="BL358" s="18" t="s">
        <v>91</v>
      </c>
      <c r="BM358" s="184" t="s">
        <v>682</v>
      </c>
    </row>
    <row r="359" s="13" customFormat="1">
      <c r="A359" s="13"/>
      <c r="B359" s="186"/>
      <c r="C359" s="13"/>
      <c r="D359" s="187" t="s">
        <v>345</v>
      </c>
      <c r="E359" s="188" t="s">
        <v>1</v>
      </c>
      <c r="F359" s="189" t="s">
        <v>116</v>
      </c>
      <c r="G359" s="13"/>
      <c r="H359" s="190">
        <v>102.63800000000001</v>
      </c>
      <c r="I359" s="191"/>
      <c r="J359" s="13"/>
      <c r="K359" s="13"/>
      <c r="L359" s="186"/>
      <c r="M359" s="192"/>
      <c r="N359" s="193"/>
      <c r="O359" s="193"/>
      <c r="P359" s="193"/>
      <c r="Q359" s="193"/>
      <c r="R359" s="193"/>
      <c r="S359" s="193"/>
      <c r="T359" s="19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8" t="s">
        <v>345</v>
      </c>
      <c r="AU359" s="188" t="s">
        <v>85</v>
      </c>
      <c r="AV359" s="13" t="s">
        <v>85</v>
      </c>
      <c r="AW359" s="13" t="s">
        <v>33</v>
      </c>
      <c r="AX359" s="13" t="s">
        <v>8</v>
      </c>
      <c r="AY359" s="188" t="s">
        <v>337</v>
      </c>
    </row>
    <row r="360" s="2" customFormat="1" ht="24.15" customHeight="1">
      <c r="A360" s="37"/>
      <c r="B360" s="172"/>
      <c r="C360" s="173" t="s">
        <v>683</v>
      </c>
      <c r="D360" s="173" t="s">
        <v>339</v>
      </c>
      <c r="E360" s="174" t="s">
        <v>684</v>
      </c>
      <c r="F360" s="175" t="s">
        <v>685</v>
      </c>
      <c r="G360" s="176" t="s">
        <v>342</v>
      </c>
      <c r="H360" s="177">
        <v>221.83699999999999</v>
      </c>
      <c r="I360" s="178"/>
      <c r="J360" s="179">
        <f>ROUND(I360*H360,0)</f>
        <v>0</v>
      </c>
      <c r="K360" s="175" t="s">
        <v>343</v>
      </c>
      <c r="L360" s="38"/>
      <c r="M360" s="180" t="s">
        <v>1</v>
      </c>
      <c r="N360" s="181" t="s">
        <v>42</v>
      </c>
      <c r="O360" s="76"/>
      <c r="P360" s="182">
        <f>O360*H360</f>
        <v>0</v>
      </c>
      <c r="Q360" s="182">
        <v>0.018380000000000001</v>
      </c>
      <c r="R360" s="182">
        <f>Q360*H360</f>
        <v>4.0773640599999998</v>
      </c>
      <c r="S360" s="182">
        <v>0</v>
      </c>
      <c r="T360" s="18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4" t="s">
        <v>91</v>
      </c>
      <c r="AT360" s="184" t="s">
        <v>339</v>
      </c>
      <c r="AU360" s="184" t="s">
        <v>85</v>
      </c>
      <c r="AY360" s="18" t="s">
        <v>337</v>
      </c>
      <c r="BE360" s="185">
        <f>IF(N360="základní",J360,0)</f>
        <v>0</v>
      </c>
      <c r="BF360" s="185">
        <f>IF(N360="snížená",J360,0)</f>
        <v>0</v>
      </c>
      <c r="BG360" s="185">
        <f>IF(N360="zákl. přenesená",J360,0)</f>
        <v>0</v>
      </c>
      <c r="BH360" s="185">
        <f>IF(N360="sníž. přenesená",J360,0)</f>
        <v>0</v>
      </c>
      <c r="BI360" s="185">
        <f>IF(N360="nulová",J360,0)</f>
        <v>0</v>
      </c>
      <c r="BJ360" s="18" t="s">
        <v>8</v>
      </c>
      <c r="BK360" s="185">
        <f>ROUND(I360*H360,0)</f>
        <v>0</v>
      </c>
      <c r="BL360" s="18" t="s">
        <v>91</v>
      </c>
      <c r="BM360" s="184" t="s">
        <v>686</v>
      </c>
    </row>
    <row r="361" s="13" customFormat="1">
      <c r="A361" s="13"/>
      <c r="B361" s="186"/>
      <c r="C361" s="13"/>
      <c r="D361" s="187" t="s">
        <v>345</v>
      </c>
      <c r="E361" s="188" t="s">
        <v>1</v>
      </c>
      <c r="F361" s="189" t="s">
        <v>687</v>
      </c>
      <c r="G361" s="13"/>
      <c r="H361" s="190">
        <v>58.377000000000002</v>
      </c>
      <c r="I361" s="191"/>
      <c r="J361" s="13"/>
      <c r="K361" s="13"/>
      <c r="L361" s="186"/>
      <c r="M361" s="192"/>
      <c r="N361" s="193"/>
      <c r="O361" s="193"/>
      <c r="P361" s="193"/>
      <c r="Q361" s="193"/>
      <c r="R361" s="193"/>
      <c r="S361" s="193"/>
      <c r="T361" s="19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8" t="s">
        <v>345</v>
      </c>
      <c r="AU361" s="188" t="s">
        <v>85</v>
      </c>
      <c r="AV361" s="13" t="s">
        <v>85</v>
      </c>
      <c r="AW361" s="13" t="s">
        <v>33</v>
      </c>
      <c r="AX361" s="13" t="s">
        <v>77</v>
      </c>
      <c r="AY361" s="188" t="s">
        <v>337</v>
      </c>
    </row>
    <row r="362" s="14" customFormat="1">
      <c r="A362" s="14"/>
      <c r="B362" s="195"/>
      <c r="C362" s="14"/>
      <c r="D362" s="187" t="s">
        <v>345</v>
      </c>
      <c r="E362" s="196" t="s">
        <v>1</v>
      </c>
      <c r="F362" s="197" t="s">
        <v>688</v>
      </c>
      <c r="G362" s="14"/>
      <c r="H362" s="198">
        <v>58.377000000000002</v>
      </c>
      <c r="I362" s="199"/>
      <c r="J362" s="14"/>
      <c r="K362" s="14"/>
      <c r="L362" s="195"/>
      <c r="M362" s="200"/>
      <c r="N362" s="201"/>
      <c r="O362" s="201"/>
      <c r="P362" s="201"/>
      <c r="Q362" s="201"/>
      <c r="R362" s="201"/>
      <c r="S362" s="201"/>
      <c r="T362" s="20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6" t="s">
        <v>345</v>
      </c>
      <c r="AU362" s="196" t="s">
        <v>85</v>
      </c>
      <c r="AV362" s="14" t="s">
        <v>88</v>
      </c>
      <c r="AW362" s="14" t="s">
        <v>33</v>
      </c>
      <c r="AX362" s="14" t="s">
        <v>77</v>
      </c>
      <c r="AY362" s="196" t="s">
        <v>337</v>
      </c>
    </row>
    <row r="363" s="13" customFormat="1">
      <c r="A363" s="13"/>
      <c r="B363" s="186"/>
      <c r="C363" s="13"/>
      <c r="D363" s="187" t="s">
        <v>345</v>
      </c>
      <c r="E363" s="188" t="s">
        <v>1</v>
      </c>
      <c r="F363" s="189" t="s">
        <v>689</v>
      </c>
      <c r="G363" s="13"/>
      <c r="H363" s="190">
        <v>50.356000000000002</v>
      </c>
      <c r="I363" s="191"/>
      <c r="J363" s="13"/>
      <c r="K363" s="13"/>
      <c r="L363" s="186"/>
      <c r="M363" s="192"/>
      <c r="N363" s="193"/>
      <c r="O363" s="193"/>
      <c r="P363" s="193"/>
      <c r="Q363" s="193"/>
      <c r="R363" s="193"/>
      <c r="S363" s="193"/>
      <c r="T363" s="19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8" t="s">
        <v>345</v>
      </c>
      <c r="AU363" s="188" t="s">
        <v>85</v>
      </c>
      <c r="AV363" s="13" t="s">
        <v>85</v>
      </c>
      <c r="AW363" s="13" t="s">
        <v>33</v>
      </c>
      <c r="AX363" s="13" t="s">
        <v>77</v>
      </c>
      <c r="AY363" s="188" t="s">
        <v>337</v>
      </c>
    </row>
    <row r="364" s="14" customFormat="1">
      <c r="A364" s="14"/>
      <c r="B364" s="195"/>
      <c r="C364" s="14"/>
      <c r="D364" s="187" t="s">
        <v>345</v>
      </c>
      <c r="E364" s="196" t="s">
        <v>1</v>
      </c>
      <c r="F364" s="197" t="s">
        <v>690</v>
      </c>
      <c r="G364" s="14"/>
      <c r="H364" s="198">
        <v>50.356000000000002</v>
      </c>
      <c r="I364" s="199"/>
      <c r="J364" s="14"/>
      <c r="K364" s="14"/>
      <c r="L364" s="195"/>
      <c r="M364" s="200"/>
      <c r="N364" s="201"/>
      <c r="O364" s="201"/>
      <c r="P364" s="201"/>
      <c r="Q364" s="201"/>
      <c r="R364" s="201"/>
      <c r="S364" s="201"/>
      <c r="T364" s="20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196" t="s">
        <v>345</v>
      </c>
      <c r="AU364" s="196" t="s">
        <v>85</v>
      </c>
      <c r="AV364" s="14" t="s">
        <v>88</v>
      </c>
      <c r="AW364" s="14" t="s">
        <v>33</v>
      </c>
      <c r="AX364" s="14" t="s">
        <v>77</v>
      </c>
      <c r="AY364" s="196" t="s">
        <v>337</v>
      </c>
    </row>
    <row r="365" s="13" customFormat="1">
      <c r="A365" s="13"/>
      <c r="B365" s="186"/>
      <c r="C365" s="13"/>
      <c r="D365" s="187" t="s">
        <v>345</v>
      </c>
      <c r="E365" s="188" t="s">
        <v>1</v>
      </c>
      <c r="F365" s="189" t="s">
        <v>691</v>
      </c>
      <c r="G365" s="13"/>
      <c r="H365" s="190">
        <v>49.539999999999999</v>
      </c>
      <c r="I365" s="191"/>
      <c r="J365" s="13"/>
      <c r="K365" s="13"/>
      <c r="L365" s="186"/>
      <c r="M365" s="192"/>
      <c r="N365" s="193"/>
      <c r="O365" s="193"/>
      <c r="P365" s="193"/>
      <c r="Q365" s="193"/>
      <c r="R365" s="193"/>
      <c r="S365" s="193"/>
      <c r="T365" s="19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8" t="s">
        <v>345</v>
      </c>
      <c r="AU365" s="188" t="s">
        <v>85</v>
      </c>
      <c r="AV365" s="13" t="s">
        <v>85</v>
      </c>
      <c r="AW365" s="13" t="s">
        <v>33</v>
      </c>
      <c r="AX365" s="13" t="s">
        <v>77</v>
      </c>
      <c r="AY365" s="188" t="s">
        <v>337</v>
      </c>
    </row>
    <row r="366" s="14" customFormat="1">
      <c r="A366" s="14"/>
      <c r="B366" s="195"/>
      <c r="C366" s="14"/>
      <c r="D366" s="187" t="s">
        <v>345</v>
      </c>
      <c r="E366" s="196" t="s">
        <v>1</v>
      </c>
      <c r="F366" s="197" t="s">
        <v>692</v>
      </c>
      <c r="G366" s="14"/>
      <c r="H366" s="198">
        <v>49.539999999999999</v>
      </c>
      <c r="I366" s="199"/>
      <c r="J366" s="14"/>
      <c r="K366" s="14"/>
      <c r="L366" s="195"/>
      <c r="M366" s="200"/>
      <c r="N366" s="201"/>
      <c r="O366" s="201"/>
      <c r="P366" s="201"/>
      <c r="Q366" s="201"/>
      <c r="R366" s="201"/>
      <c r="S366" s="201"/>
      <c r="T366" s="20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196" t="s">
        <v>345</v>
      </c>
      <c r="AU366" s="196" t="s">
        <v>85</v>
      </c>
      <c r="AV366" s="14" t="s">
        <v>88</v>
      </c>
      <c r="AW366" s="14" t="s">
        <v>33</v>
      </c>
      <c r="AX366" s="14" t="s">
        <v>77</v>
      </c>
      <c r="AY366" s="196" t="s">
        <v>337</v>
      </c>
    </row>
    <row r="367" s="13" customFormat="1">
      <c r="A367" s="13"/>
      <c r="B367" s="186"/>
      <c r="C367" s="13"/>
      <c r="D367" s="187" t="s">
        <v>345</v>
      </c>
      <c r="E367" s="188" t="s">
        <v>1</v>
      </c>
      <c r="F367" s="189" t="s">
        <v>693</v>
      </c>
      <c r="G367" s="13"/>
      <c r="H367" s="190">
        <v>63.564</v>
      </c>
      <c r="I367" s="191"/>
      <c r="J367" s="13"/>
      <c r="K367" s="13"/>
      <c r="L367" s="186"/>
      <c r="M367" s="192"/>
      <c r="N367" s="193"/>
      <c r="O367" s="193"/>
      <c r="P367" s="193"/>
      <c r="Q367" s="193"/>
      <c r="R367" s="193"/>
      <c r="S367" s="193"/>
      <c r="T367" s="19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8" t="s">
        <v>345</v>
      </c>
      <c r="AU367" s="188" t="s">
        <v>85</v>
      </c>
      <c r="AV367" s="13" t="s">
        <v>85</v>
      </c>
      <c r="AW367" s="13" t="s">
        <v>33</v>
      </c>
      <c r="AX367" s="13" t="s">
        <v>77</v>
      </c>
      <c r="AY367" s="188" t="s">
        <v>337</v>
      </c>
    </row>
    <row r="368" s="14" customFormat="1">
      <c r="A368" s="14"/>
      <c r="B368" s="195"/>
      <c r="C368" s="14"/>
      <c r="D368" s="187" t="s">
        <v>345</v>
      </c>
      <c r="E368" s="196" t="s">
        <v>1</v>
      </c>
      <c r="F368" s="197" t="s">
        <v>694</v>
      </c>
      <c r="G368" s="14"/>
      <c r="H368" s="198">
        <v>63.564</v>
      </c>
      <c r="I368" s="199"/>
      <c r="J368" s="14"/>
      <c r="K368" s="14"/>
      <c r="L368" s="195"/>
      <c r="M368" s="200"/>
      <c r="N368" s="201"/>
      <c r="O368" s="201"/>
      <c r="P368" s="201"/>
      <c r="Q368" s="201"/>
      <c r="R368" s="201"/>
      <c r="S368" s="201"/>
      <c r="T368" s="20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196" t="s">
        <v>345</v>
      </c>
      <c r="AU368" s="196" t="s">
        <v>85</v>
      </c>
      <c r="AV368" s="14" t="s">
        <v>88</v>
      </c>
      <c r="AW368" s="14" t="s">
        <v>33</v>
      </c>
      <c r="AX368" s="14" t="s">
        <v>77</v>
      </c>
      <c r="AY368" s="196" t="s">
        <v>337</v>
      </c>
    </row>
    <row r="369" s="15" customFormat="1">
      <c r="A369" s="15"/>
      <c r="B369" s="203"/>
      <c r="C369" s="15"/>
      <c r="D369" s="187" t="s">
        <v>345</v>
      </c>
      <c r="E369" s="204" t="s">
        <v>110</v>
      </c>
      <c r="F369" s="205" t="s">
        <v>353</v>
      </c>
      <c r="G369" s="15"/>
      <c r="H369" s="206">
        <v>221.83699999999999</v>
      </c>
      <c r="I369" s="207"/>
      <c r="J369" s="15"/>
      <c r="K369" s="15"/>
      <c r="L369" s="203"/>
      <c r="M369" s="208"/>
      <c r="N369" s="209"/>
      <c r="O369" s="209"/>
      <c r="P369" s="209"/>
      <c r="Q369" s="209"/>
      <c r="R369" s="209"/>
      <c r="S369" s="209"/>
      <c r="T369" s="210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04" t="s">
        <v>345</v>
      </c>
      <c r="AU369" s="204" t="s">
        <v>85</v>
      </c>
      <c r="AV369" s="15" t="s">
        <v>91</v>
      </c>
      <c r="AW369" s="15" t="s">
        <v>33</v>
      </c>
      <c r="AX369" s="15" t="s">
        <v>8</v>
      </c>
      <c r="AY369" s="204" t="s">
        <v>337</v>
      </c>
    </row>
    <row r="370" s="2" customFormat="1" ht="24.15" customHeight="1">
      <c r="A370" s="37"/>
      <c r="B370" s="172"/>
      <c r="C370" s="173" t="s">
        <v>695</v>
      </c>
      <c r="D370" s="173" t="s">
        <v>339</v>
      </c>
      <c r="E370" s="174" t="s">
        <v>696</v>
      </c>
      <c r="F370" s="175" t="s">
        <v>697</v>
      </c>
      <c r="G370" s="176" t="s">
        <v>342</v>
      </c>
      <c r="H370" s="177">
        <v>221.83699999999999</v>
      </c>
      <c r="I370" s="178"/>
      <c r="J370" s="179">
        <f>ROUND(I370*H370,0)</f>
        <v>0</v>
      </c>
      <c r="K370" s="175" t="s">
        <v>343</v>
      </c>
      <c r="L370" s="38"/>
      <c r="M370" s="180" t="s">
        <v>1</v>
      </c>
      <c r="N370" s="181" t="s">
        <v>42</v>
      </c>
      <c r="O370" s="76"/>
      <c r="P370" s="182">
        <f>O370*H370</f>
        <v>0</v>
      </c>
      <c r="Q370" s="182">
        <v>0.0079000000000000008</v>
      </c>
      <c r="R370" s="182">
        <f>Q370*H370</f>
        <v>1.7525123</v>
      </c>
      <c r="S370" s="182">
        <v>0</v>
      </c>
      <c r="T370" s="183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4" t="s">
        <v>91</v>
      </c>
      <c r="AT370" s="184" t="s">
        <v>339</v>
      </c>
      <c r="AU370" s="184" t="s">
        <v>85</v>
      </c>
      <c r="AY370" s="18" t="s">
        <v>337</v>
      </c>
      <c r="BE370" s="185">
        <f>IF(N370="základní",J370,0)</f>
        <v>0</v>
      </c>
      <c r="BF370" s="185">
        <f>IF(N370="snížená",J370,0)</f>
        <v>0</v>
      </c>
      <c r="BG370" s="185">
        <f>IF(N370="zákl. přenesená",J370,0)</f>
        <v>0</v>
      </c>
      <c r="BH370" s="185">
        <f>IF(N370="sníž. přenesená",J370,0)</f>
        <v>0</v>
      </c>
      <c r="BI370" s="185">
        <f>IF(N370="nulová",J370,0)</f>
        <v>0</v>
      </c>
      <c r="BJ370" s="18" t="s">
        <v>8</v>
      </c>
      <c r="BK370" s="185">
        <f>ROUND(I370*H370,0)</f>
        <v>0</v>
      </c>
      <c r="BL370" s="18" t="s">
        <v>91</v>
      </c>
      <c r="BM370" s="184" t="s">
        <v>698</v>
      </c>
    </row>
    <row r="371" s="13" customFormat="1">
      <c r="A371" s="13"/>
      <c r="B371" s="186"/>
      <c r="C371" s="13"/>
      <c r="D371" s="187" t="s">
        <v>345</v>
      </c>
      <c r="E371" s="188" t="s">
        <v>1</v>
      </c>
      <c r="F371" s="189" t="s">
        <v>110</v>
      </c>
      <c r="G371" s="13"/>
      <c r="H371" s="190">
        <v>221.83699999999999</v>
      </c>
      <c r="I371" s="191"/>
      <c r="J371" s="13"/>
      <c r="K371" s="13"/>
      <c r="L371" s="186"/>
      <c r="M371" s="192"/>
      <c r="N371" s="193"/>
      <c r="O371" s="193"/>
      <c r="P371" s="193"/>
      <c r="Q371" s="193"/>
      <c r="R371" s="193"/>
      <c r="S371" s="193"/>
      <c r="T371" s="19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8" t="s">
        <v>345</v>
      </c>
      <c r="AU371" s="188" t="s">
        <v>85</v>
      </c>
      <c r="AV371" s="13" t="s">
        <v>85</v>
      </c>
      <c r="AW371" s="13" t="s">
        <v>33</v>
      </c>
      <c r="AX371" s="13" t="s">
        <v>8</v>
      </c>
      <c r="AY371" s="188" t="s">
        <v>337</v>
      </c>
    </row>
    <row r="372" s="2" customFormat="1" ht="24.15" customHeight="1">
      <c r="A372" s="37"/>
      <c r="B372" s="172"/>
      <c r="C372" s="173" t="s">
        <v>699</v>
      </c>
      <c r="D372" s="173" t="s">
        <v>339</v>
      </c>
      <c r="E372" s="174" t="s">
        <v>700</v>
      </c>
      <c r="F372" s="175" t="s">
        <v>701</v>
      </c>
      <c r="G372" s="176" t="s">
        <v>342</v>
      </c>
      <c r="H372" s="177">
        <v>102.63800000000001</v>
      </c>
      <c r="I372" s="178"/>
      <c r="J372" s="179">
        <f>ROUND(I372*H372,0)</f>
        <v>0</v>
      </c>
      <c r="K372" s="175" t="s">
        <v>343</v>
      </c>
      <c r="L372" s="38"/>
      <c r="M372" s="180" t="s">
        <v>1</v>
      </c>
      <c r="N372" s="181" t="s">
        <v>42</v>
      </c>
      <c r="O372" s="76"/>
      <c r="P372" s="182">
        <f>O372*H372</f>
        <v>0</v>
      </c>
      <c r="Q372" s="182">
        <v>0.012</v>
      </c>
      <c r="R372" s="182">
        <f>Q372*H372</f>
        <v>1.2316560000000001</v>
      </c>
      <c r="S372" s="182">
        <v>0</v>
      </c>
      <c r="T372" s="183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4" t="s">
        <v>91</v>
      </c>
      <c r="AT372" s="184" t="s">
        <v>339</v>
      </c>
      <c r="AU372" s="184" t="s">
        <v>85</v>
      </c>
      <c r="AY372" s="18" t="s">
        <v>337</v>
      </c>
      <c r="BE372" s="185">
        <f>IF(N372="základní",J372,0)</f>
        <v>0</v>
      </c>
      <c r="BF372" s="185">
        <f>IF(N372="snížená",J372,0)</f>
        <v>0</v>
      </c>
      <c r="BG372" s="185">
        <f>IF(N372="zákl. přenesená",J372,0)</f>
        <v>0</v>
      </c>
      <c r="BH372" s="185">
        <f>IF(N372="sníž. přenesená",J372,0)</f>
        <v>0</v>
      </c>
      <c r="BI372" s="185">
        <f>IF(N372="nulová",J372,0)</f>
        <v>0</v>
      </c>
      <c r="BJ372" s="18" t="s">
        <v>8</v>
      </c>
      <c r="BK372" s="185">
        <f>ROUND(I372*H372,0)</f>
        <v>0</v>
      </c>
      <c r="BL372" s="18" t="s">
        <v>91</v>
      </c>
      <c r="BM372" s="184" t="s">
        <v>702</v>
      </c>
    </row>
    <row r="373" s="13" customFormat="1">
      <c r="A373" s="13"/>
      <c r="B373" s="186"/>
      <c r="C373" s="13"/>
      <c r="D373" s="187" t="s">
        <v>345</v>
      </c>
      <c r="E373" s="188" t="s">
        <v>1</v>
      </c>
      <c r="F373" s="189" t="s">
        <v>116</v>
      </c>
      <c r="G373" s="13"/>
      <c r="H373" s="190">
        <v>102.63800000000001</v>
      </c>
      <c r="I373" s="191"/>
      <c r="J373" s="13"/>
      <c r="K373" s="13"/>
      <c r="L373" s="186"/>
      <c r="M373" s="192"/>
      <c r="N373" s="193"/>
      <c r="O373" s="193"/>
      <c r="P373" s="193"/>
      <c r="Q373" s="193"/>
      <c r="R373" s="193"/>
      <c r="S373" s="193"/>
      <c r="T373" s="19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8" t="s">
        <v>345</v>
      </c>
      <c r="AU373" s="188" t="s">
        <v>85</v>
      </c>
      <c r="AV373" s="13" t="s">
        <v>85</v>
      </c>
      <c r="AW373" s="13" t="s">
        <v>33</v>
      </c>
      <c r="AX373" s="13" t="s">
        <v>8</v>
      </c>
      <c r="AY373" s="188" t="s">
        <v>337</v>
      </c>
    </row>
    <row r="374" s="2" customFormat="1" ht="21.75" customHeight="1">
      <c r="A374" s="37"/>
      <c r="B374" s="172"/>
      <c r="C374" s="173" t="s">
        <v>703</v>
      </c>
      <c r="D374" s="173" t="s">
        <v>339</v>
      </c>
      <c r="E374" s="174" t="s">
        <v>704</v>
      </c>
      <c r="F374" s="175" t="s">
        <v>705</v>
      </c>
      <c r="G374" s="176" t="s">
        <v>342</v>
      </c>
      <c r="H374" s="177">
        <v>102.63800000000001</v>
      </c>
      <c r="I374" s="178"/>
      <c r="J374" s="179">
        <f>ROUND(I374*H374,0)</f>
        <v>0</v>
      </c>
      <c r="K374" s="175" t="s">
        <v>343</v>
      </c>
      <c r="L374" s="38"/>
      <c r="M374" s="180" t="s">
        <v>1</v>
      </c>
      <c r="N374" s="181" t="s">
        <v>42</v>
      </c>
      <c r="O374" s="76"/>
      <c r="P374" s="182">
        <f>O374*H374</f>
        <v>0</v>
      </c>
      <c r="Q374" s="182">
        <v>0.016199999999999999</v>
      </c>
      <c r="R374" s="182">
        <f>Q374*H374</f>
        <v>1.6627356</v>
      </c>
      <c r="S374" s="182">
        <v>0</v>
      </c>
      <c r="T374" s="183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4" t="s">
        <v>91</v>
      </c>
      <c r="AT374" s="184" t="s">
        <v>339</v>
      </c>
      <c r="AU374" s="184" t="s">
        <v>85</v>
      </c>
      <c r="AY374" s="18" t="s">
        <v>337</v>
      </c>
      <c r="BE374" s="185">
        <f>IF(N374="základní",J374,0)</f>
        <v>0</v>
      </c>
      <c r="BF374" s="185">
        <f>IF(N374="snížená",J374,0)</f>
        <v>0</v>
      </c>
      <c r="BG374" s="185">
        <f>IF(N374="zákl. přenesená",J374,0)</f>
        <v>0</v>
      </c>
      <c r="BH374" s="185">
        <f>IF(N374="sníž. přenesená",J374,0)</f>
        <v>0</v>
      </c>
      <c r="BI374" s="185">
        <f>IF(N374="nulová",J374,0)</f>
        <v>0</v>
      </c>
      <c r="BJ374" s="18" t="s">
        <v>8</v>
      </c>
      <c r="BK374" s="185">
        <f>ROUND(I374*H374,0)</f>
        <v>0</v>
      </c>
      <c r="BL374" s="18" t="s">
        <v>91</v>
      </c>
      <c r="BM374" s="184" t="s">
        <v>706</v>
      </c>
    </row>
    <row r="375" s="13" customFormat="1">
      <c r="A375" s="13"/>
      <c r="B375" s="186"/>
      <c r="C375" s="13"/>
      <c r="D375" s="187" t="s">
        <v>345</v>
      </c>
      <c r="E375" s="188" t="s">
        <v>1</v>
      </c>
      <c r="F375" s="189" t="s">
        <v>707</v>
      </c>
      <c r="G375" s="13"/>
      <c r="H375" s="190">
        <v>7.7190000000000003</v>
      </c>
      <c r="I375" s="191"/>
      <c r="J375" s="13"/>
      <c r="K375" s="13"/>
      <c r="L375" s="186"/>
      <c r="M375" s="192"/>
      <c r="N375" s="193"/>
      <c r="O375" s="193"/>
      <c r="P375" s="193"/>
      <c r="Q375" s="193"/>
      <c r="R375" s="193"/>
      <c r="S375" s="193"/>
      <c r="T375" s="19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8" t="s">
        <v>345</v>
      </c>
      <c r="AU375" s="188" t="s">
        <v>85</v>
      </c>
      <c r="AV375" s="13" t="s">
        <v>85</v>
      </c>
      <c r="AW375" s="13" t="s">
        <v>33</v>
      </c>
      <c r="AX375" s="13" t="s">
        <v>77</v>
      </c>
      <c r="AY375" s="188" t="s">
        <v>337</v>
      </c>
    </row>
    <row r="376" s="13" customFormat="1">
      <c r="A376" s="13"/>
      <c r="B376" s="186"/>
      <c r="C376" s="13"/>
      <c r="D376" s="187" t="s">
        <v>345</v>
      </c>
      <c r="E376" s="188" t="s">
        <v>1</v>
      </c>
      <c r="F376" s="189" t="s">
        <v>708</v>
      </c>
      <c r="G376" s="13"/>
      <c r="H376" s="190">
        <v>31.423999999999999</v>
      </c>
      <c r="I376" s="191"/>
      <c r="J376" s="13"/>
      <c r="K376" s="13"/>
      <c r="L376" s="186"/>
      <c r="M376" s="192"/>
      <c r="N376" s="193"/>
      <c r="O376" s="193"/>
      <c r="P376" s="193"/>
      <c r="Q376" s="193"/>
      <c r="R376" s="193"/>
      <c r="S376" s="193"/>
      <c r="T376" s="19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8" t="s">
        <v>345</v>
      </c>
      <c r="AU376" s="188" t="s">
        <v>85</v>
      </c>
      <c r="AV376" s="13" t="s">
        <v>85</v>
      </c>
      <c r="AW376" s="13" t="s">
        <v>33</v>
      </c>
      <c r="AX376" s="13" t="s">
        <v>77</v>
      </c>
      <c r="AY376" s="188" t="s">
        <v>337</v>
      </c>
    </row>
    <row r="377" s="13" customFormat="1">
      <c r="A377" s="13"/>
      <c r="B377" s="186"/>
      <c r="C377" s="13"/>
      <c r="D377" s="187" t="s">
        <v>345</v>
      </c>
      <c r="E377" s="188" t="s">
        <v>1</v>
      </c>
      <c r="F377" s="189" t="s">
        <v>709</v>
      </c>
      <c r="G377" s="13"/>
      <c r="H377" s="190">
        <v>33.963999999999999</v>
      </c>
      <c r="I377" s="191"/>
      <c r="J377" s="13"/>
      <c r="K377" s="13"/>
      <c r="L377" s="186"/>
      <c r="M377" s="192"/>
      <c r="N377" s="193"/>
      <c r="O377" s="193"/>
      <c r="P377" s="193"/>
      <c r="Q377" s="193"/>
      <c r="R377" s="193"/>
      <c r="S377" s="193"/>
      <c r="T377" s="19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8" t="s">
        <v>345</v>
      </c>
      <c r="AU377" s="188" t="s">
        <v>85</v>
      </c>
      <c r="AV377" s="13" t="s">
        <v>85</v>
      </c>
      <c r="AW377" s="13" t="s">
        <v>33</v>
      </c>
      <c r="AX377" s="13" t="s">
        <v>77</v>
      </c>
      <c r="AY377" s="188" t="s">
        <v>337</v>
      </c>
    </row>
    <row r="378" s="13" customFormat="1">
      <c r="A378" s="13"/>
      <c r="B378" s="186"/>
      <c r="C378" s="13"/>
      <c r="D378" s="187" t="s">
        <v>345</v>
      </c>
      <c r="E378" s="188" t="s">
        <v>1</v>
      </c>
      <c r="F378" s="189" t="s">
        <v>710</v>
      </c>
      <c r="G378" s="13"/>
      <c r="H378" s="190">
        <v>29.530999999999999</v>
      </c>
      <c r="I378" s="191"/>
      <c r="J378" s="13"/>
      <c r="K378" s="13"/>
      <c r="L378" s="186"/>
      <c r="M378" s="192"/>
      <c r="N378" s="193"/>
      <c r="O378" s="193"/>
      <c r="P378" s="193"/>
      <c r="Q378" s="193"/>
      <c r="R378" s="193"/>
      <c r="S378" s="193"/>
      <c r="T378" s="19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8" t="s">
        <v>345</v>
      </c>
      <c r="AU378" s="188" t="s">
        <v>85</v>
      </c>
      <c r="AV378" s="13" t="s">
        <v>85</v>
      </c>
      <c r="AW378" s="13" t="s">
        <v>33</v>
      </c>
      <c r="AX378" s="13" t="s">
        <v>77</v>
      </c>
      <c r="AY378" s="188" t="s">
        <v>337</v>
      </c>
    </row>
    <row r="379" s="14" customFormat="1">
      <c r="A379" s="14"/>
      <c r="B379" s="195"/>
      <c r="C379" s="14"/>
      <c r="D379" s="187" t="s">
        <v>345</v>
      </c>
      <c r="E379" s="196" t="s">
        <v>1</v>
      </c>
      <c r="F379" s="197" t="s">
        <v>711</v>
      </c>
      <c r="G379" s="14"/>
      <c r="H379" s="198">
        <v>102.63800000000001</v>
      </c>
      <c r="I379" s="199"/>
      <c r="J379" s="14"/>
      <c r="K379" s="14"/>
      <c r="L379" s="195"/>
      <c r="M379" s="200"/>
      <c r="N379" s="201"/>
      <c r="O379" s="201"/>
      <c r="P379" s="201"/>
      <c r="Q379" s="201"/>
      <c r="R379" s="201"/>
      <c r="S379" s="201"/>
      <c r="T379" s="20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196" t="s">
        <v>345</v>
      </c>
      <c r="AU379" s="196" t="s">
        <v>85</v>
      </c>
      <c r="AV379" s="14" t="s">
        <v>88</v>
      </c>
      <c r="AW379" s="14" t="s">
        <v>33</v>
      </c>
      <c r="AX379" s="14" t="s">
        <v>77</v>
      </c>
      <c r="AY379" s="196" t="s">
        <v>337</v>
      </c>
    </row>
    <row r="380" s="15" customFormat="1">
      <c r="A380" s="15"/>
      <c r="B380" s="203"/>
      <c r="C380" s="15"/>
      <c r="D380" s="187" t="s">
        <v>345</v>
      </c>
      <c r="E380" s="204" t="s">
        <v>116</v>
      </c>
      <c r="F380" s="205" t="s">
        <v>664</v>
      </c>
      <c r="G380" s="15"/>
      <c r="H380" s="206">
        <v>102.63800000000001</v>
      </c>
      <c r="I380" s="207"/>
      <c r="J380" s="15"/>
      <c r="K380" s="15"/>
      <c r="L380" s="203"/>
      <c r="M380" s="208"/>
      <c r="N380" s="209"/>
      <c r="O380" s="209"/>
      <c r="P380" s="209"/>
      <c r="Q380" s="209"/>
      <c r="R380" s="209"/>
      <c r="S380" s="209"/>
      <c r="T380" s="210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04" t="s">
        <v>345</v>
      </c>
      <c r="AU380" s="204" t="s">
        <v>85</v>
      </c>
      <c r="AV380" s="15" t="s">
        <v>91</v>
      </c>
      <c r="AW380" s="15" t="s">
        <v>33</v>
      </c>
      <c r="AX380" s="15" t="s">
        <v>8</v>
      </c>
      <c r="AY380" s="204" t="s">
        <v>337</v>
      </c>
    </row>
    <row r="381" s="2" customFormat="1" ht="33" customHeight="1">
      <c r="A381" s="37"/>
      <c r="B381" s="172"/>
      <c r="C381" s="173" t="s">
        <v>712</v>
      </c>
      <c r="D381" s="173" t="s">
        <v>339</v>
      </c>
      <c r="E381" s="174" t="s">
        <v>713</v>
      </c>
      <c r="F381" s="175" t="s">
        <v>714</v>
      </c>
      <c r="G381" s="176" t="s">
        <v>342</v>
      </c>
      <c r="H381" s="177">
        <v>102.63800000000001</v>
      </c>
      <c r="I381" s="178"/>
      <c r="J381" s="179">
        <f>ROUND(I381*H381,0)</f>
        <v>0</v>
      </c>
      <c r="K381" s="175" t="s">
        <v>343</v>
      </c>
      <c r="L381" s="38"/>
      <c r="M381" s="180" t="s">
        <v>1</v>
      </c>
      <c r="N381" s="181" t="s">
        <v>42</v>
      </c>
      <c r="O381" s="76"/>
      <c r="P381" s="182">
        <f>O381*H381</f>
        <v>0</v>
      </c>
      <c r="Q381" s="182">
        <v>0.0054000000000000003</v>
      </c>
      <c r="R381" s="182">
        <f>Q381*H381</f>
        <v>0.5542452000000001</v>
      </c>
      <c r="S381" s="182">
        <v>0</v>
      </c>
      <c r="T381" s="183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84" t="s">
        <v>91</v>
      </c>
      <c r="AT381" s="184" t="s">
        <v>339</v>
      </c>
      <c r="AU381" s="184" t="s">
        <v>85</v>
      </c>
      <c r="AY381" s="18" t="s">
        <v>337</v>
      </c>
      <c r="BE381" s="185">
        <f>IF(N381="základní",J381,0)</f>
        <v>0</v>
      </c>
      <c r="BF381" s="185">
        <f>IF(N381="snížená",J381,0)</f>
        <v>0</v>
      </c>
      <c r="BG381" s="185">
        <f>IF(N381="zákl. přenesená",J381,0)</f>
        <v>0</v>
      </c>
      <c r="BH381" s="185">
        <f>IF(N381="sníž. přenesená",J381,0)</f>
        <v>0</v>
      </c>
      <c r="BI381" s="185">
        <f>IF(N381="nulová",J381,0)</f>
        <v>0</v>
      </c>
      <c r="BJ381" s="18" t="s">
        <v>8</v>
      </c>
      <c r="BK381" s="185">
        <f>ROUND(I381*H381,0)</f>
        <v>0</v>
      </c>
      <c r="BL381" s="18" t="s">
        <v>91</v>
      </c>
      <c r="BM381" s="184" t="s">
        <v>715</v>
      </c>
    </row>
    <row r="382" s="13" customFormat="1">
      <c r="A382" s="13"/>
      <c r="B382" s="186"/>
      <c r="C382" s="13"/>
      <c r="D382" s="187" t="s">
        <v>345</v>
      </c>
      <c r="E382" s="188" t="s">
        <v>1</v>
      </c>
      <c r="F382" s="189" t="s">
        <v>116</v>
      </c>
      <c r="G382" s="13"/>
      <c r="H382" s="190">
        <v>102.63800000000001</v>
      </c>
      <c r="I382" s="191"/>
      <c r="J382" s="13"/>
      <c r="K382" s="13"/>
      <c r="L382" s="186"/>
      <c r="M382" s="192"/>
      <c r="N382" s="193"/>
      <c r="O382" s="193"/>
      <c r="P382" s="193"/>
      <c r="Q382" s="193"/>
      <c r="R382" s="193"/>
      <c r="S382" s="193"/>
      <c r="T382" s="19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8" t="s">
        <v>345</v>
      </c>
      <c r="AU382" s="188" t="s">
        <v>85</v>
      </c>
      <c r="AV382" s="13" t="s">
        <v>85</v>
      </c>
      <c r="AW382" s="13" t="s">
        <v>33</v>
      </c>
      <c r="AX382" s="13" t="s">
        <v>8</v>
      </c>
      <c r="AY382" s="188" t="s">
        <v>337</v>
      </c>
    </row>
    <row r="383" s="2" customFormat="1" ht="16.5" customHeight="1">
      <c r="A383" s="37"/>
      <c r="B383" s="172"/>
      <c r="C383" s="173" t="s">
        <v>716</v>
      </c>
      <c r="D383" s="173" t="s">
        <v>339</v>
      </c>
      <c r="E383" s="174" t="s">
        <v>717</v>
      </c>
      <c r="F383" s="175" t="s">
        <v>718</v>
      </c>
      <c r="G383" s="176" t="s">
        <v>342</v>
      </c>
      <c r="H383" s="177">
        <v>102.63800000000001</v>
      </c>
      <c r="I383" s="178"/>
      <c r="J383" s="179">
        <f>ROUND(I383*H383,0)</f>
        <v>0</v>
      </c>
      <c r="K383" s="175" t="s">
        <v>343</v>
      </c>
      <c r="L383" s="38"/>
      <c r="M383" s="180" t="s">
        <v>1</v>
      </c>
      <c r="N383" s="181" t="s">
        <v>42</v>
      </c>
      <c r="O383" s="76"/>
      <c r="P383" s="182">
        <f>O383*H383</f>
        <v>0</v>
      </c>
      <c r="Q383" s="182">
        <v>0.0040000000000000001</v>
      </c>
      <c r="R383" s="182">
        <f>Q383*H383</f>
        <v>0.41055200000000003</v>
      </c>
      <c r="S383" s="182">
        <v>0</v>
      </c>
      <c r="T383" s="183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4" t="s">
        <v>91</v>
      </c>
      <c r="AT383" s="184" t="s">
        <v>339</v>
      </c>
      <c r="AU383" s="184" t="s">
        <v>85</v>
      </c>
      <c r="AY383" s="18" t="s">
        <v>337</v>
      </c>
      <c r="BE383" s="185">
        <f>IF(N383="základní",J383,0)</f>
        <v>0</v>
      </c>
      <c r="BF383" s="185">
        <f>IF(N383="snížená",J383,0)</f>
        <v>0</v>
      </c>
      <c r="BG383" s="185">
        <f>IF(N383="zákl. přenesená",J383,0)</f>
        <v>0</v>
      </c>
      <c r="BH383" s="185">
        <f>IF(N383="sníž. přenesená",J383,0)</f>
        <v>0</v>
      </c>
      <c r="BI383" s="185">
        <f>IF(N383="nulová",J383,0)</f>
        <v>0</v>
      </c>
      <c r="BJ383" s="18" t="s">
        <v>8</v>
      </c>
      <c r="BK383" s="185">
        <f>ROUND(I383*H383,0)</f>
        <v>0</v>
      </c>
      <c r="BL383" s="18" t="s">
        <v>91</v>
      </c>
      <c r="BM383" s="184" t="s">
        <v>719</v>
      </c>
    </row>
    <row r="384" s="13" customFormat="1">
      <c r="A384" s="13"/>
      <c r="B384" s="186"/>
      <c r="C384" s="13"/>
      <c r="D384" s="187" t="s">
        <v>345</v>
      </c>
      <c r="E384" s="188" t="s">
        <v>1</v>
      </c>
      <c r="F384" s="189" t="s">
        <v>116</v>
      </c>
      <c r="G384" s="13"/>
      <c r="H384" s="190">
        <v>102.63800000000001</v>
      </c>
      <c r="I384" s="191"/>
      <c r="J384" s="13"/>
      <c r="K384" s="13"/>
      <c r="L384" s="186"/>
      <c r="M384" s="192"/>
      <c r="N384" s="193"/>
      <c r="O384" s="193"/>
      <c r="P384" s="193"/>
      <c r="Q384" s="193"/>
      <c r="R384" s="193"/>
      <c r="S384" s="193"/>
      <c r="T384" s="19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8" t="s">
        <v>345</v>
      </c>
      <c r="AU384" s="188" t="s">
        <v>85</v>
      </c>
      <c r="AV384" s="13" t="s">
        <v>85</v>
      </c>
      <c r="AW384" s="13" t="s">
        <v>33</v>
      </c>
      <c r="AX384" s="13" t="s">
        <v>8</v>
      </c>
      <c r="AY384" s="188" t="s">
        <v>337</v>
      </c>
    </row>
    <row r="385" s="2" customFormat="1" ht="24.15" customHeight="1">
      <c r="A385" s="37"/>
      <c r="B385" s="172"/>
      <c r="C385" s="173" t="s">
        <v>720</v>
      </c>
      <c r="D385" s="173" t="s">
        <v>339</v>
      </c>
      <c r="E385" s="174" t="s">
        <v>721</v>
      </c>
      <c r="F385" s="175" t="s">
        <v>722</v>
      </c>
      <c r="G385" s="176" t="s">
        <v>342</v>
      </c>
      <c r="H385" s="177">
        <v>285.82999999999998</v>
      </c>
      <c r="I385" s="178"/>
      <c r="J385" s="179">
        <f>ROUND(I385*H385,0)</f>
        <v>0</v>
      </c>
      <c r="K385" s="175" t="s">
        <v>343</v>
      </c>
      <c r="L385" s="38"/>
      <c r="M385" s="180" t="s">
        <v>1</v>
      </c>
      <c r="N385" s="181" t="s">
        <v>42</v>
      </c>
      <c r="O385" s="76"/>
      <c r="P385" s="182">
        <f>O385*H385</f>
        <v>0</v>
      </c>
      <c r="Q385" s="182">
        <v>0.0057000000000000002</v>
      </c>
      <c r="R385" s="182">
        <f>Q385*H385</f>
        <v>1.6292309999999999</v>
      </c>
      <c r="S385" s="182">
        <v>0</v>
      </c>
      <c r="T385" s="183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4" t="s">
        <v>91</v>
      </c>
      <c r="AT385" s="184" t="s">
        <v>339</v>
      </c>
      <c r="AU385" s="184" t="s">
        <v>85</v>
      </c>
      <c r="AY385" s="18" t="s">
        <v>337</v>
      </c>
      <c r="BE385" s="185">
        <f>IF(N385="základní",J385,0)</f>
        <v>0</v>
      </c>
      <c r="BF385" s="185">
        <f>IF(N385="snížená",J385,0)</f>
        <v>0</v>
      </c>
      <c r="BG385" s="185">
        <f>IF(N385="zákl. přenesená",J385,0)</f>
        <v>0</v>
      </c>
      <c r="BH385" s="185">
        <f>IF(N385="sníž. přenesená",J385,0)</f>
        <v>0</v>
      </c>
      <c r="BI385" s="185">
        <f>IF(N385="nulová",J385,0)</f>
        <v>0</v>
      </c>
      <c r="BJ385" s="18" t="s">
        <v>8</v>
      </c>
      <c r="BK385" s="185">
        <f>ROUND(I385*H385,0)</f>
        <v>0</v>
      </c>
      <c r="BL385" s="18" t="s">
        <v>91</v>
      </c>
      <c r="BM385" s="184" t="s">
        <v>723</v>
      </c>
    </row>
    <row r="386" s="13" customFormat="1">
      <c r="A386" s="13"/>
      <c r="B386" s="186"/>
      <c r="C386" s="13"/>
      <c r="D386" s="187" t="s">
        <v>345</v>
      </c>
      <c r="E386" s="188" t="s">
        <v>1</v>
      </c>
      <c r="F386" s="189" t="s">
        <v>724</v>
      </c>
      <c r="G386" s="13"/>
      <c r="H386" s="190">
        <v>152.196</v>
      </c>
      <c r="I386" s="191"/>
      <c r="J386" s="13"/>
      <c r="K386" s="13"/>
      <c r="L386" s="186"/>
      <c r="M386" s="192"/>
      <c r="N386" s="193"/>
      <c r="O386" s="193"/>
      <c r="P386" s="193"/>
      <c r="Q386" s="193"/>
      <c r="R386" s="193"/>
      <c r="S386" s="193"/>
      <c r="T386" s="19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8" t="s">
        <v>345</v>
      </c>
      <c r="AU386" s="188" t="s">
        <v>85</v>
      </c>
      <c r="AV386" s="13" t="s">
        <v>85</v>
      </c>
      <c r="AW386" s="13" t="s">
        <v>33</v>
      </c>
      <c r="AX386" s="13" t="s">
        <v>77</v>
      </c>
      <c r="AY386" s="188" t="s">
        <v>337</v>
      </c>
    </row>
    <row r="387" s="13" customFormat="1">
      <c r="A387" s="13"/>
      <c r="B387" s="186"/>
      <c r="C387" s="13"/>
      <c r="D387" s="187" t="s">
        <v>345</v>
      </c>
      <c r="E387" s="188" t="s">
        <v>1</v>
      </c>
      <c r="F387" s="189" t="s">
        <v>725</v>
      </c>
      <c r="G387" s="13"/>
      <c r="H387" s="190">
        <v>-34.927999999999997</v>
      </c>
      <c r="I387" s="191"/>
      <c r="J387" s="13"/>
      <c r="K387" s="13"/>
      <c r="L387" s="186"/>
      <c r="M387" s="192"/>
      <c r="N387" s="193"/>
      <c r="O387" s="193"/>
      <c r="P387" s="193"/>
      <c r="Q387" s="193"/>
      <c r="R387" s="193"/>
      <c r="S387" s="193"/>
      <c r="T387" s="19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8" t="s">
        <v>345</v>
      </c>
      <c r="AU387" s="188" t="s">
        <v>85</v>
      </c>
      <c r="AV387" s="13" t="s">
        <v>85</v>
      </c>
      <c r="AW387" s="13" t="s">
        <v>33</v>
      </c>
      <c r="AX387" s="13" t="s">
        <v>77</v>
      </c>
      <c r="AY387" s="188" t="s">
        <v>337</v>
      </c>
    </row>
    <row r="388" s="14" customFormat="1">
      <c r="A388" s="14"/>
      <c r="B388" s="195"/>
      <c r="C388" s="14"/>
      <c r="D388" s="187" t="s">
        <v>345</v>
      </c>
      <c r="E388" s="196" t="s">
        <v>1</v>
      </c>
      <c r="F388" s="197" t="s">
        <v>726</v>
      </c>
      <c r="G388" s="14"/>
      <c r="H388" s="198">
        <v>117.268</v>
      </c>
      <c r="I388" s="199"/>
      <c r="J388" s="14"/>
      <c r="K388" s="14"/>
      <c r="L388" s="195"/>
      <c r="M388" s="200"/>
      <c r="N388" s="201"/>
      <c r="O388" s="201"/>
      <c r="P388" s="201"/>
      <c r="Q388" s="201"/>
      <c r="R388" s="201"/>
      <c r="S388" s="201"/>
      <c r="T388" s="20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96" t="s">
        <v>345</v>
      </c>
      <c r="AU388" s="196" t="s">
        <v>85</v>
      </c>
      <c r="AV388" s="14" t="s">
        <v>88</v>
      </c>
      <c r="AW388" s="14" t="s">
        <v>33</v>
      </c>
      <c r="AX388" s="14" t="s">
        <v>77</v>
      </c>
      <c r="AY388" s="196" t="s">
        <v>337</v>
      </c>
    </row>
    <row r="389" s="13" customFormat="1">
      <c r="A389" s="13"/>
      <c r="B389" s="186"/>
      <c r="C389" s="13"/>
      <c r="D389" s="187" t="s">
        <v>345</v>
      </c>
      <c r="E389" s="188" t="s">
        <v>1</v>
      </c>
      <c r="F389" s="189" t="s">
        <v>727</v>
      </c>
      <c r="G389" s="13"/>
      <c r="H389" s="190">
        <v>40.558</v>
      </c>
      <c r="I389" s="191"/>
      <c r="J389" s="13"/>
      <c r="K389" s="13"/>
      <c r="L389" s="186"/>
      <c r="M389" s="192"/>
      <c r="N389" s="193"/>
      <c r="O389" s="193"/>
      <c r="P389" s="193"/>
      <c r="Q389" s="193"/>
      <c r="R389" s="193"/>
      <c r="S389" s="193"/>
      <c r="T389" s="19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8" t="s">
        <v>345</v>
      </c>
      <c r="AU389" s="188" t="s">
        <v>85</v>
      </c>
      <c r="AV389" s="13" t="s">
        <v>85</v>
      </c>
      <c r="AW389" s="13" t="s">
        <v>33</v>
      </c>
      <c r="AX389" s="13" t="s">
        <v>77</v>
      </c>
      <c r="AY389" s="188" t="s">
        <v>337</v>
      </c>
    </row>
    <row r="390" s="13" customFormat="1">
      <c r="A390" s="13"/>
      <c r="B390" s="186"/>
      <c r="C390" s="13"/>
      <c r="D390" s="187" t="s">
        <v>345</v>
      </c>
      <c r="E390" s="188" t="s">
        <v>1</v>
      </c>
      <c r="F390" s="189" t="s">
        <v>728</v>
      </c>
      <c r="G390" s="13"/>
      <c r="H390" s="190">
        <v>63.365000000000002</v>
      </c>
      <c r="I390" s="191"/>
      <c r="J390" s="13"/>
      <c r="K390" s="13"/>
      <c r="L390" s="186"/>
      <c r="M390" s="192"/>
      <c r="N390" s="193"/>
      <c r="O390" s="193"/>
      <c r="P390" s="193"/>
      <c r="Q390" s="193"/>
      <c r="R390" s="193"/>
      <c r="S390" s="193"/>
      <c r="T390" s="19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8" t="s">
        <v>345</v>
      </c>
      <c r="AU390" s="188" t="s">
        <v>85</v>
      </c>
      <c r="AV390" s="13" t="s">
        <v>85</v>
      </c>
      <c r="AW390" s="13" t="s">
        <v>33</v>
      </c>
      <c r="AX390" s="13" t="s">
        <v>77</v>
      </c>
      <c r="AY390" s="188" t="s">
        <v>337</v>
      </c>
    </row>
    <row r="391" s="13" customFormat="1">
      <c r="A391" s="13"/>
      <c r="B391" s="186"/>
      <c r="C391" s="13"/>
      <c r="D391" s="187" t="s">
        <v>345</v>
      </c>
      <c r="E391" s="188" t="s">
        <v>1</v>
      </c>
      <c r="F391" s="189" t="s">
        <v>729</v>
      </c>
      <c r="G391" s="13"/>
      <c r="H391" s="190">
        <v>38.338999999999999</v>
      </c>
      <c r="I391" s="191"/>
      <c r="J391" s="13"/>
      <c r="K391" s="13"/>
      <c r="L391" s="186"/>
      <c r="M391" s="192"/>
      <c r="N391" s="193"/>
      <c r="O391" s="193"/>
      <c r="P391" s="193"/>
      <c r="Q391" s="193"/>
      <c r="R391" s="193"/>
      <c r="S391" s="193"/>
      <c r="T391" s="19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8" t="s">
        <v>345</v>
      </c>
      <c r="AU391" s="188" t="s">
        <v>85</v>
      </c>
      <c r="AV391" s="13" t="s">
        <v>85</v>
      </c>
      <c r="AW391" s="13" t="s">
        <v>33</v>
      </c>
      <c r="AX391" s="13" t="s">
        <v>77</v>
      </c>
      <c r="AY391" s="188" t="s">
        <v>337</v>
      </c>
    </row>
    <row r="392" s="14" customFormat="1">
      <c r="A392" s="14"/>
      <c r="B392" s="195"/>
      <c r="C392" s="14"/>
      <c r="D392" s="187" t="s">
        <v>345</v>
      </c>
      <c r="E392" s="196" t="s">
        <v>1</v>
      </c>
      <c r="F392" s="197" t="s">
        <v>730</v>
      </c>
      <c r="G392" s="14"/>
      <c r="H392" s="198">
        <v>142.262</v>
      </c>
      <c r="I392" s="199"/>
      <c r="J392" s="14"/>
      <c r="K392" s="14"/>
      <c r="L392" s="195"/>
      <c r="M392" s="200"/>
      <c r="N392" s="201"/>
      <c r="O392" s="201"/>
      <c r="P392" s="201"/>
      <c r="Q392" s="201"/>
      <c r="R392" s="201"/>
      <c r="S392" s="201"/>
      <c r="T392" s="20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6" t="s">
        <v>345</v>
      </c>
      <c r="AU392" s="196" t="s">
        <v>85</v>
      </c>
      <c r="AV392" s="14" t="s">
        <v>88</v>
      </c>
      <c r="AW392" s="14" t="s">
        <v>33</v>
      </c>
      <c r="AX392" s="14" t="s">
        <v>77</v>
      </c>
      <c r="AY392" s="196" t="s">
        <v>337</v>
      </c>
    </row>
    <row r="393" s="13" customFormat="1">
      <c r="A393" s="13"/>
      <c r="B393" s="186"/>
      <c r="C393" s="13"/>
      <c r="D393" s="187" t="s">
        <v>345</v>
      </c>
      <c r="E393" s="188" t="s">
        <v>1</v>
      </c>
      <c r="F393" s="189" t="s">
        <v>731</v>
      </c>
      <c r="G393" s="13"/>
      <c r="H393" s="190">
        <v>26.300000000000001</v>
      </c>
      <c r="I393" s="191"/>
      <c r="J393" s="13"/>
      <c r="K393" s="13"/>
      <c r="L393" s="186"/>
      <c r="M393" s="192"/>
      <c r="N393" s="193"/>
      <c r="O393" s="193"/>
      <c r="P393" s="193"/>
      <c r="Q393" s="193"/>
      <c r="R393" s="193"/>
      <c r="S393" s="193"/>
      <c r="T393" s="19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88" t="s">
        <v>345</v>
      </c>
      <c r="AU393" s="188" t="s">
        <v>85</v>
      </c>
      <c r="AV393" s="13" t="s">
        <v>85</v>
      </c>
      <c r="AW393" s="13" t="s">
        <v>33</v>
      </c>
      <c r="AX393" s="13" t="s">
        <v>77</v>
      </c>
      <c r="AY393" s="188" t="s">
        <v>337</v>
      </c>
    </row>
    <row r="394" s="14" customFormat="1">
      <c r="A394" s="14"/>
      <c r="B394" s="195"/>
      <c r="C394" s="14"/>
      <c r="D394" s="187" t="s">
        <v>345</v>
      </c>
      <c r="E394" s="196" t="s">
        <v>1</v>
      </c>
      <c r="F394" s="197" t="s">
        <v>732</v>
      </c>
      <c r="G394" s="14"/>
      <c r="H394" s="198">
        <v>26.300000000000001</v>
      </c>
      <c r="I394" s="199"/>
      <c r="J394" s="14"/>
      <c r="K394" s="14"/>
      <c r="L394" s="195"/>
      <c r="M394" s="200"/>
      <c r="N394" s="201"/>
      <c r="O394" s="201"/>
      <c r="P394" s="201"/>
      <c r="Q394" s="201"/>
      <c r="R394" s="201"/>
      <c r="S394" s="201"/>
      <c r="T394" s="20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6" t="s">
        <v>345</v>
      </c>
      <c r="AU394" s="196" t="s">
        <v>85</v>
      </c>
      <c r="AV394" s="14" t="s">
        <v>88</v>
      </c>
      <c r="AW394" s="14" t="s">
        <v>33</v>
      </c>
      <c r="AX394" s="14" t="s">
        <v>77</v>
      </c>
      <c r="AY394" s="196" t="s">
        <v>337</v>
      </c>
    </row>
    <row r="395" s="15" customFormat="1">
      <c r="A395" s="15"/>
      <c r="B395" s="203"/>
      <c r="C395" s="15"/>
      <c r="D395" s="187" t="s">
        <v>345</v>
      </c>
      <c r="E395" s="204" t="s">
        <v>113</v>
      </c>
      <c r="F395" s="205" t="s">
        <v>733</v>
      </c>
      <c r="G395" s="15"/>
      <c r="H395" s="206">
        <v>285.82999999999998</v>
      </c>
      <c r="I395" s="207"/>
      <c r="J395" s="15"/>
      <c r="K395" s="15"/>
      <c r="L395" s="203"/>
      <c r="M395" s="208"/>
      <c r="N395" s="209"/>
      <c r="O395" s="209"/>
      <c r="P395" s="209"/>
      <c r="Q395" s="209"/>
      <c r="R395" s="209"/>
      <c r="S395" s="209"/>
      <c r="T395" s="210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04" t="s">
        <v>345</v>
      </c>
      <c r="AU395" s="204" t="s">
        <v>85</v>
      </c>
      <c r="AV395" s="15" t="s">
        <v>91</v>
      </c>
      <c r="AW395" s="15" t="s">
        <v>33</v>
      </c>
      <c r="AX395" s="15" t="s">
        <v>8</v>
      </c>
      <c r="AY395" s="204" t="s">
        <v>337</v>
      </c>
    </row>
    <row r="396" s="2" customFormat="1" ht="33" customHeight="1">
      <c r="A396" s="37"/>
      <c r="B396" s="172"/>
      <c r="C396" s="173" t="s">
        <v>734</v>
      </c>
      <c r="D396" s="173" t="s">
        <v>339</v>
      </c>
      <c r="E396" s="174" t="s">
        <v>735</v>
      </c>
      <c r="F396" s="175" t="s">
        <v>736</v>
      </c>
      <c r="G396" s="176" t="s">
        <v>342</v>
      </c>
      <c r="H396" s="177">
        <v>285.82999999999998</v>
      </c>
      <c r="I396" s="178"/>
      <c r="J396" s="179">
        <f>ROUND(I396*H396,0)</f>
        <v>0</v>
      </c>
      <c r="K396" s="175" t="s">
        <v>343</v>
      </c>
      <c r="L396" s="38"/>
      <c r="M396" s="180" t="s">
        <v>1</v>
      </c>
      <c r="N396" s="181" t="s">
        <v>42</v>
      </c>
      <c r="O396" s="76"/>
      <c r="P396" s="182">
        <f>O396*H396</f>
        <v>0</v>
      </c>
      <c r="Q396" s="182">
        <v>0.0020999999999999999</v>
      </c>
      <c r="R396" s="182">
        <f>Q396*H396</f>
        <v>0.60024299999999997</v>
      </c>
      <c r="S396" s="182">
        <v>0</v>
      </c>
      <c r="T396" s="183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4" t="s">
        <v>91</v>
      </c>
      <c r="AT396" s="184" t="s">
        <v>339</v>
      </c>
      <c r="AU396" s="184" t="s">
        <v>85</v>
      </c>
      <c r="AY396" s="18" t="s">
        <v>337</v>
      </c>
      <c r="BE396" s="185">
        <f>IF(N396="základní",J396,0)</f>
        <v>0</v>
      </c>
      <c r="BF396" s="185">
        <f>IF(N396="snížená",J396,0)</f>
        <v>0</v>
      </c>
      <c r="BG396" s="185">
        <f>IF(N396="zákl. přenesená",J396,0)</f>
        <v>0</v>
      </c>
      <c r="BH396" s="185">
        <f>IF(N396="sníž. přenesená",J396,0)</f>
        <v>0</v>
      </c>
      <c r="BI396" s="185">
        <f>IF(N396="nulová",J396,0)</f>
        <v>0</v>
      </c>
      <c r="BJ396" s="18" t="s">
        <v>8</v>
      </c>
      <c r="BK396" s="185">
        <f>ROUND(I396*H396,0)</f>
        <v>0</v>
      </c>
      <c r="BL396" s="18" t="s">
        <v>91</v>
      </c>
      <c r="BM396" s="184" t="s">
        <v>737</v>
      </c>
    </row>
    <row r="397" s="13" customFormat="1">
      <c r="A397" s="13"/>
      <c r="B397" s="186"/>
      <c r="C397" s="13"/>
      <c r="D397" s="187" t="s">
        <v>345</v>
      </c>
      <c r="E397" s="188" t="s">
        <v>1</v>
      </c>
      <c r="F397" s="189" t="s">
        <v>113</v>
      </c>
      <c r="G397" s="13"/>
      <c r="H397" s="190">
        <v>285.82999999999998</v>
      </c>
      <c r="I397" s="191"/>
      <c r="J397" s="13"/>
      <c r="K397" s="13"/>
      <c r="L397" s="186"/>
      <c r="M397" s="192"/>
      <c r="N397" s="193"/>
      <c r="O397" s="193"/>
      <c r="P397" s="193"/>
      <c r="Q397" s="193"/>
      <c r="R397" s="193"/>
      <c r="S397" s="193"/>
      <c r="T397" s="19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8" t="s">
        <v>345</v>
      </c>
      <c r="AU397" s="188" t="s">
        <v>85</v>
      </c>
      <c r="AV397" s="13" t="s">
        <v>85</v>
      </c>
      <c r="AW397" s="13" t="s">
        <v>33</v>
      </c>
      <c r="AX397" s="13" t="s">
        <v>8</v>
      </c>
      <c r="AY397" s="188" t="s">
        <v>337</v>
      </c>
    </row>
    <row r="398" s="2" customFormat="1" ht="24.15" customHeight="1">
      <c r="A398" s="37"/>
      <c r="B398" s="172"/>
      <c r="C398" s="173" t="s">
        <v>738</v>
      </c>
      <c r="D398" s="173" t="s">
        <v>339</v>
      </c>
      <c r="E398" s="174" t="s">
        <v>739</v>
      </c>
      <c r="F398" s="175" t="s">
        <v>740</v>
      </c>
      <c r="G398" s="176" t="s">
        <v>342</v>
      </c>
      <c r="H398" s="177">
        <v>12.045</v>
      </c>
      <c r="I398" s="178"/>
      <c r="J398" s="179">
        <f>ROUND(I398*H398,0)</f>
        <v>0</v>
      </c>
      <c r="K398" s="175" t="s">
        <v>343</v>
      </c>
      <c r="L398" s="38"/>
      <c r="M398" s="180" t="s">
        <v>1</v>
      </c>
      <c r="N398" s="181" t="s">
        <v>42</v>
      </c>
      <c r="O398" s="76"/>
      <c r="P398" s="182">
        <f>O398*H398</f>
        <v>0</v>
      </c>
      <c r="Q398" s="182">
        <v>0.00020000000000000001</v>
      </c>
      <c r="R398" s="182">
        <f>Q398*H398</f>
        <v>0.0024090000000000001</v>
      </c>
      <c r="S398" s="182">
        <v>0</v>
      </c>
      <c r="T398" s="183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84" t="s">
        <v>91</v>
      </c>
      <c r="AT398" s="184" t="s">
        <v>339</v>
      </c>
      <c r="AU398" s="184" t="s">
        <v>85</v>
      </c>
      <c r="AY398" s="18" t="s">
        <v>337</v>
      </c>
      <c r="BE398" s="185">
        <f>IF(N398="základní",J398,0)</f>
        <v>0</v>
      </c>
      <c r="BF398" s="185">
        <f>IF(N398="snížená",J398,0)</f>
        <v>0</v>
      </c>
      <c r="BG398" s="185">
        <f>IF(N398="zákl. přenesená",J398,0)</f>
        <v>0</v>
      </c>
      <c r="BH398" s="185">
        <f>IF(N398="sníž. přenesená",J398,0)</f>
        <v>0</v>
      </c>
      <c r="BI398" s="185">
        <f>IF(N398="nulová",J398,0)</f>
        <v>0</v>
      </c>
      <c r="BJ398" s="18" t="s">
        <v>8</v>
      </c>
      <c r="BK398" s="185">
        <f>ROUND(I398*H398,0)</f>
        <v>0</v>
      </c>
      <c r="BL398" s="18" t="s">
        <v>91</v>
      </c>
      <c r="BM398" s="184" t="s">
        <v>741</v>
      </c>
    </row>
    <row r="399" s="13" customFormat="1">
      <c r="A399" s="13"/>
      <c r="B399" s="186"/>
      <c r="C399" s="13"/>
      <c r="D399" s="187" t="s">
        <v>345</v>
      </c>
      <c r="E399" s="188" t="s">
        <v>1</v>
      </c>
      <c r="F399" s="189" t="s">
        <v>154</v>
      </c>
      <c r="G399" s="13"/>
      <c r="H399" s="190">
        <v>12.045</v>
      </c>
      <c r="I399" s="191"/>
      <c r="J399" s="13"/>
      <c r="K399" s="13"/>
      <c r="L399" s="186"/>
      <c r="M399" s="192"/>
      <c r="N399" s="193"/>
      <c r="O399" s="193"/>
      <c r="P399" s="193"/>
      <c r="Q399" s="193"/>
      <c r="R399" s="193"/>
      <c r="S399" s="193"/>
      <c r="T399" s="19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8" t="s">
        <v>345</v>
      </c>
      <c r="AU399" s="188" t="s">
        <v>85</v>
      </c>
      <c r="AV399" s="13" t="s">
        <v>85</v>
      </c>
      <c r="AW399" s="13" t="s">
        <v>33</v>
      </c>
      <c r="AX399" s="13" t="s">
        <v>8</v>
      </c>
      <c r="AY399" s="188" t="s">
        <v>337</v>
      </c>
    </row>
    <row r="400" s="2" customFormat="1" ht="44.25" customHeight="1">
      <c r="A400" s="37"/>
      <c r="B400" s="172"/>
      <c r="C400" s="173" t="s">
        <v>742</v>
      </c>
      <c r="D400" s="173" t="s">
        <v>339</v>
      </c>
      <c r="E400" s="174" t="s">
        <v>743</v>
      </c>
      <c r="F400" s="175" t="s">
        <v>744</v>
      </c>
      <c r="G400" s="176" t="s">
        <v>342</v>
      </c>
      <c r="H400" s="177">
        <v>12.045</v>
      </c>
      <c r="I400" s="178"/>
      <c r="J400" s="179">
        <f>ROUND(I400*H400,0)</f>
        <v>0</v>
      </c>
      <c r="K400" s="175" t="s">
        <v>343</v>
      </c>
      <c r="L400" s="38"/>
      <c r="M400" s="180" t="s">
        <v>1</v>
      </c>
      <c r="N400" s="181" t="s">
        <v>42</v>
      </c>
      <c r="O400" s="76"/>
      <c r="P400" s="182">
        <f>O400*H400</f>
        <v>0</v>
      </c>
      <c r="Q400" s="182">
        <v>0.011394720000000001</v>
      </c>
      <c r="R400" s="182">
        <f>Q400*H400</f>
        <v>0.1372494024</v>
      </c>
      <c r="S400" s="182">
        <v>0</v>
      </c>
      <c r="T400" s="183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84" t="s">
        <v>91</v>
      </c>
      <c r="AT400" s="184" t="s">
        <v>339</v>
      </c>
      <c r="AU400" s="184" t="s">
        <v>85</v>
      </c>
      <c r="AY400" s="18" t="s">
        <v>337</v>
      </c>
      <c r="BE400" s="185">
        <f>IF(N400="základní",J400,0)</f>
        <v>0</v>
      </c>
      <c r="BF400" s="185">
        <f>IF(N400="snížená",J400,0)</f>
        <v>0</v>
      </c>
      <c r="BG400" s="185">
        <f>IF(N400="zákl. přenesená",J400,0)</f>
        <v>0</v>
      </c>
      <c r="BH400" s="185">
        <f>IF(N400="sníž. přenesená",J400,0)</f>
        <v>0</v>
      </c>
      <c r="BI400" s="185">
        <f>IF(N400="nulová",J400,0)</f>
        <v>0</v>
      </c>
      <c r="BJ400" s="18" t="s">
        <v>8</v>
      </c>
      <c r="BK400" s="185">
        <f>ROUND(I400*H400,0)</f>
        <v>0</v>
      </c>
      <c r="BL400" s="18" t="s">
        <v>91</v>
      </c>
      <c r="BM400" s="184" t="s">
        <v>745</v>
      </c>
    </row>
    <row r="401" s="13" customFormat="1">
      <c r="A401" s="13"/>
      <c r="B401" s="186"/>
      <c r="C401" s="13"/>
      <c r="D401" s="187" t="s">
        <v>345</v>
      </c>
      <c r="E401" s="188" t="s">
        <v>1</v>
      </c>
      <c r="F401" s="189" t="s">
        <v>746</v>
      </c>
      <c r="G401" s="13"/>
      <c r="H401" s="190">
        <v>4.8600000000000003</v>
      </c>
      <c r="I401" s="191"/>
      <c r="J401" s="13"/>
      <c r="K401" s="13"/>
      <c r="L401" s="186"/>
      <c r="M401" s="192"/>
      <c r="N401" s="193"/>
      <c r="O401" s="193"/>
      <c r="P401" s="193"/>
      <c r="Q401" s="193"/>
      <c r="R401" s="193"/>
      <c r="S401" s="193"/>
      <c r="T401" s="19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8" t="s">
        <v>345</v>
      </c>
      <c r="AU401" s="188" t="s">
        <v>85</v>
      </c>
      <c r="AV401" s="13" t="s">
        <v>85</v>
      </c>
      <c r="AW401" s="13" t="s">
        <v>33</v>
      </c>
      <c r="AX401" s="13" t="s">
        <v>77</v>
      </c>
      <c r="AY401" s="188" t="s">
        <v>337</v>
      </c>
    </row>
    <row r="402" s="13" customFormat="1">
      <c r="A402" s="13"/>
      <c r="B402" s="186"/>
      <c r="C402" s="13"/>
      <c r="D402" s="187" t="s">
        <v>345</v>
      </c>
      <c r="E402" s="188" t="s">
        <v>1</v>
      </c>
      <c r="F402" s="189" t="s">
        <v>747</v>
      </c>
      <c r="G402" s="13"/>
      <c r="H402" s="190">
        <v>2.3250000000000002</v>
      </c>
      <c r="I402" s="191"/>
      <c r="J402" s="13"/>
      <c r="K402" s="13"/>
      <c r="L402" s="186"/>
      <c r="M402" s="192"/>
      <c r="N402" s="193"/>
      <c r="O402" s="193"/>
      <c r="P402" s="193"/>
      <c r="Q402" s="193"/>
      <c r="R402" s="193"/>
      <c r="S402" s="193"/>
      <c r="T402" s="19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8" t="s">
        <v>345</v>
      </c>
      <c r="AU402" s="188" t="s">
        <v>85</v>
      </c>
      <c r="AV402" s="13" t="s">
        <v>85</v>
      </c>
      <c r="AW402" s="13" t="s">
        <v>33</v>
      </c>
      <c r="AX402" s="13" t="s">
        <v>77</v>
      </c>
      <c r="AY402" s="188" t="s">
        <v>337</v>
      </c>
    </row>
    <row r="403" s="13" customFormat="1">
      <c r="A403" s="13"/>
      <c r="B403" s="186"/>
      <c r="C403" s="13"/>
      <c r="D403" s="187" t="s">
        <v>345</v>
      </c>
      <c r="E403" s="188" t="s">
        <v>1</v>
      </c>
      <c r="F403" s="189" t="s">
        <v>748</v>
      </c>
      <c r="G403" s="13"/>
      <c r="H403" s="190">
        <v>4.8600000000000003</v>
      </c>
      <c r="I403" s="191"/>
      <c r="J403" s="13"/>
      <c r="K403" s="13"/>
      <c r="L403" s="186"/>
      <c r="M403" s="192"/>
      <c r="N403" s="193"/>
      <c r="O403" s="193"/>
      <c r="P403" s="193"/>
      <c r="Q403" s="193"/>
      <c r="R403" s="193"/>
      <c r="S403" s="193"/>
      <c r="T403" s="19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8" t="s">
        <v>345</v>
      </c>
      <c r="AU403" s="188" t="s">
        <v>85</v>
      </c>
      <c r="AV403" s="13" t="s">
        <v>85</v>
      </c>
      <c r="AW403" s="13" t="s">
        <v>33</v>
      </c>
      <c r="AX403" s="13" t="s">
        <v>77</v>
      </c>
      <c r="AY403" s="188" t="s">
        <v>337</v>
      </c>
    </row>
    <row r="404" s="14" customFormat="1">
      <c r="A404" s="14"/>
      <c r="B404" s="195"/>
      <c r="C404" s="14"/>
      <c r="D404" s="187" t="s">
        <v>345</v>
      </c>
      <c r="E404" s="196" t="s">
        <v>154</v>
      </c>
      <c r="F404" s="197" t="s">
        <v>749</v>
      </c>
      <c r="G404" s="14"/>
      <c r="H404" s="198">
        <v>12.045</v>
      </c>
      <c r="I404" s="199"/>
      <c r="J404" s="14"/>
      <c r="K404" s="14"/>
      <c r="L404" s="195"/>
      <c r="M404" s="200"/>
      <c r="N404" s="201"/>
      <c r="O404" s="201"/>
      <c r="P404" s="201"/>
      <c r="Q404" s="201"/>
      <c r="R404" s="201"/>
      <c r="S404" s="201"/>
      <c r="T404" s="20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196" t="s">
        <v>345</v>
      </c>
      <c r="AU404" s="196" t="s">
        <v>85</v>
      </c>
      <c r="AV404" s="14" t="s">
        <v>88</v>
      </c>
      <c r="AW404" s="14" t="s">
        <v>33</v>
      </c>
      <c r="AX404" s="14" t="s">
        <v>8</v>
      </c>
      <c r="AY404" s="196" t="s">
        <v>337</v>
      </c>
    </row>
    <row r="405" s="2" customFormat="1" ht="24.15" customHeight="1">
      <c r="A405" s="37"/>
      <c r="B405" s="172"/>
      <c r="C405" s="211" t="s">
        <v>287</v>
      </c>
      <c r="D405" s="211" t="s">
        <v>400</v>
      </c>
      <c r="E405" s="212" t="s">
        <v>750</v>
      </c>
      <c r="F405" s="213" t="s">
        <v>751</v>
      </c>
      <c r="G405" s="214" t="s">
        <v>342</v>
      </c>
      <c r="H405" s="215">
        <v>12.647</v>
      </c>
      <c r="I405" s="216"/>
      <c r="J405" s="217">
        <f>ROUND(I405*H405,0)</f>
        <v>0</v>
      </c>
      <c r="K405" s="213" t="s">
        <v>343</v>
      </c>
      <c r="L405" s="218"/>
      <c r="M405" s="219" t="s">
        <v>1</v>
      </c>
      <c r="N405" s="220" t="s">
        <v>42</v>
      </c>
      <c r="O405" s="76"/>
      <c r="P405" s="182">
        <f>O405*H405</f>
        <v>0</v>
      </c>
      <c r="Q405" s="182">
        <v>0.0060000000000000001</v>
      </c>
      <c r="R405" s="182">
        <f>Q405*H405</f>
        <v>0.075882000000000005</v>
      </c>
      <c r="S405" s="182">
        <v>0</v>
      </c>
      <c r="T405" s="183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4" t="s">
        <v>376</v>
      </c>
      <c r="AT405" s="184" t="s">
        <v>400</v>
      </c>
      <c r="AU405" s="184" t="s">
        <v>85</v>
      </c>
      <c r="AY405" s="18" t="s">
        <v>337</v>
      </c>
      <c r="BE405" s="185">
        <f>IF(N405="základní",J405,0)</f>
        <v>0</v>
      </c>
      <c r="BF405" s="185">
        <f>IF(N405="snížená",J405,0)</f>
        <v>0</v>
      </c>
      <c r="BG405" s="185">
        <f>IF(N405="zákl. přenesená",J405,0)</f>
        <v>0</v>
      </c>
      <c r="BH405" s="185">
        <f>IF(N405="sníž. přenesená",J405,0)</f>
        <v>0</v>
      </c>
      <c r="BI405" s="185">
        <f>IF(N405="nulová",J405,0)</f>
        <v>0</v>
      </c>
      <c r="BJ405" s="18" t="s">
        <v>8</v>
      </c>
      <c r="BK405" s="185">
        <f>ROUND(I405*H405,0)</f>
        <v>0</v>
      </c>
      <c r="BL405" s="18" t="s">
        <v>91</v>
      </c>
      <c r="BM405" s="184" t="s">
        <v>752</v>
      </c>
    </row>
    <row r="406" s="13" customFormat="1">
      <c r="A406" s="13"/>
      <c r="B406" s="186"/>
      <c r="C406" s="13"/>
      <c r="D406" s="187" t="s">
        <v>345</v>
      </c>
      <c r="E406" s="188" t="s">
        <v>1</v>
      </c>
      <c r="F406" s="189" t="s">
        <v>753</v>
      </c>
      <c r="G406" s="13"/>
      <c r="H406" s="190">
        <v>12.647</v>
      </c>
      <c r="I406" s="191"/>
      <c r="J406" s="13"/>
      <c r="K406" s="13"/>
      <c r="L406" s="186"/>
      <c r="M406" s="192"/>
      <c r="N406" s="193"/>
      <c r="O406" s="193"/>
      <c r="P406" s="193"/>
      <c r="Q406" s="193"/>
      <c r="R406" s="193"/>
      <c r="S406" s="193"/>
      <c r="T406" s="19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8" t="s">
        <v>345</v>
      </c>
      <c r="AU406" s="188" t="s">
        <v>85</v>
      </c>
      <c r="AV406" s="13" t="s">
        <v>85</v>
      </c>
      <c r="AW406" s="13" t="s">
        <v>33</v>
      </c>
      <c r="AX406" s="13" t="s">
        <v>8</v>
      </c>
      <c r="AY406" s="188" t="s">
        <v>337</v>
      </c>
    </row>
    <row r="407" s="2" customFormat="1" ht="24.15" customHeight="1">
      <c r="A407" s="37"/>
      <c r="B407" s="172"/>
      <c r="C407" s="173" t="s">
        <v>754</v>
      </c>
      <c r="D407" s="173" t="s">
        <v>339</v>
      </c>
      <c r="E407" s="174" t="s">
        <v>755</v>
      </c>
      <c r="F407" s="175" t="s">
        <v>756</v>
      </c>
      <c r="G407" s="176" t="s">
        <v>342</v>
      </c>
      <c r="H407" s="177">
        <v>12.045</v>
      </c>
      <c r="I407" s="178"/>
      <c r="J407" s="179">
        <f>ROUND(I407*H407,0)</f>
        <v>0</v>
      </c>
      <c r="K407" s="175" t="s">
        <v>343</v>
      </c>
      <c r="L407" s="38"/>
      <c r="M407" s="180" t="s">
        <v>1</v>
      </c>
      <c r="N407" s="181" t="s">
        <v>42</v>
      </c>
      <c r="O407" s="76"/>
      <c r="P407" s="182">
        <f>O407*H407</f>
        <v>0</v>
      </c>
      <c r="Q407" s="182">
        <v>0.0027000000000000001</v>
      </c>
      <c r="R407" s="182">
        <f>Q407*H407</f>
        <v>0.032521500000000002</v>
      </c>
      <c r="S407" s="182">
        <v>0</v>
      </c>
      <c r="T407" s="183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84" t="s">
        <v>91</v>
      </c>
      <c r="AT407" s="184" t="s">
        <v>339</v>
      </c>
      <c r="AU407" s="184" t="s">
        <v>85</v>
      </c>
      <c r="AY407" s="18" t="s">
        <v>337</v>
      </c>
      <c r="BE407" s="185">
        <f>IF(N407="základní",J407,0)</f>
        <v>0</v>
      </c>
      <c r="BF407" s="185">
        <f>IF(N407="snížená",J407,0)</f>
        <v>0</v>
      </c>
      <c r="BG407" s="185">
        <f>IF(N407="zákl. přenesená",J407,0)</f>
        <v>0</v>
      </c>
      <c r="BH407" s="185">
        <f>IF(N407="sníž. přenesená",J407,0)</f>
        <v>0</v>
      </c>
      <c r="BI407" s="185">
        <f>IF(N407="nulová",J407,0)</f>
        <v>0</v>
      </c>
      <c r="BJ407" s="18" t="s">
        <v>8</v>
      </c>
      <c r="BK407" s="185">
        <f>ROUND(I407*H407,0)</f>
        <v>0</v>
      </c>
      <c r="BL407" s="18" t="s">
        <v>91</v>
      </c>
      <c r="BM407" s="184" t="s">
        <v>757</v>
      </c>
    </row>
    <row r="408" s="13" customFormat="1">
      <c r="A408" s="13"/>
      <c r="B408" s="186"/>
      <c r="C408" s="13"/>
      <c r="D408" s="187" t="s">
        <v>345</v>
      </c>
      <c r="E408" s="188" t="s">
        <v>1</v>
      </c>
      <c r="F408" s="189" t="s">
        <v>154</v>
      </c>
      <c r="G408" s="13"/>
      <c r="H408" s="190">
        <v>12.045</v>
      </c>
      <c r="I408" s="191"/>
      <c r="J408" s="13"/>
      <c r="K408" s="13"/>
      <c r="L408" s="186"/>
      <c r="M408" s="192"/>
      <c r="N408" s="193"/>
      <c r="O408" s="193"/>
      <c r="P408" s="193"/>
      <c r="Q408" s="193"/>
      <c r="R408" s="193"/>
      <c r="S408" s="193"/>
      <c r="T408" s="19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88" t="s">
        <v>345</v>
      </c>
      <c r="AU408" s="188" t="s">
        <v>85</v>
      </c>
      <c r="AV408" s="13" t="s">
        <v>85</v>
      </c>
      <c r="AW408" s="13" t="s">
        <v>33</v>
      </c>
      <c r="AX408" s="13" t="s">
        <v>8</v>
      </c>
      <c r="AY408" s="188" t="s">
        <v>337</v>
      </c>
    </row>
    <row r="409" s="2" customFormat="1" ht="24.15" customHeight="1">
      <c r="A409" s="37"/>
      <c r="B409" s="172"/>
      <c r="C409" s="173" t="s">
        <v>758</v>
      </c>
      <c r="D409" s="173" t="s">
        <v>339</v>
      </c>
      <c r="E409" s="174" t="s">
        <v>759</v>
      </c>
      <c r="F409" s="175" t="s">
        <v>760</v>
      </c>
      <c r="G409" s="176" t="s">
        <v>342</v>
      </c>
      <c r="H409" s="177">
        <v>6.6790000000000003</v>
      </c>
      <c r="I409" s="178"/>
      <c r="J409" s="179">
        <f>ROUND(I409*H409,0)</f>
        <v>0</v>
      </c>
      <c r="K409" s="175" t="s">
        <v>343</v>
      </c>
      <c r="L409" s="38"/>
      <c r="M409" s="180" t="s">
        <v>1</v>
      </c>
      <c r="N409" s="181" t="s">
        <v>42</v>
      </c>
      <c r="O409" s="76"/>
      <c r="P409" s="182">
        <f>O409*H409</f>
        <v>0</v>
      </c>
      <c r="Q409" s="182">
        <v>0.0043839999999999999</v>
      </c>
      <c r="R409" s="182">
        <f>Q409*H409</f>
        <v>0.029280736000000002</v>
      </c>
      <c r="S409" s="182">
        <v>0</v>
      </c>
      <c r="T409" s="183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4" t="s">
        <v>91</v>
      </c>
      <c r="AT409" s="184" t="s">
        <v>339</v>
      </c>
      <c r="AU409" s="184" t="s">
        <v>85</v>
      </c>
      <c r="AY409" s="18" t="s">
        <v>337</v>
      </c>
      <c r="BE409" s="185">
        <f>IF(N409="základní",J409,0)</f>
        <v>0</v>
      </c>
      <c r="BF409" s="185">
        <f>IF(N409="snížená",J409,0)</f>
        <v>0</v>
      </c>
      <c r="BG409" s="185">
        <f>IF(N409="zákl. přenesená",J409,0)</f>
        <v>0</v>
      </c>
      <c r="BH409" s="185">
        <f>IF(N409="sníž. přenesená",J409,0)</f>
        <v>0</v>
      </c>
      <c r="BI409" s="185">
        <f>IF(N409="nulová",J409,0)</f>
        <v>0</v>
      </c>
      <c r="BJ409" s="18" t="s">
        <v>8</v>
      </c>
      <c r="BK409" s="185">
        <f>ROUND(I409*H409,0)</f>
        <v>0</v>
      </c>
      <c r="BL409" s="18" t="s">
        <v>91</v>
      </c>
      <c r="BM409" s="184" t="s">
        <v>761</v>
      </c>
    </row>
    <row r="410" s="13" customFormat="1">
      <c r="A410" s="13"/>
      <c r="B410" s="186"/>
      <c r="C410" s="13"/>
      <c r="D410" s="187" t="s">
        <v>345</v>
      </c>
      <c r="E410" s="188" t="s">
        <v>1</v>
      </c>
      <c r="F410" s="189" t="s">
        <v>762</v>
      </c>
      <c r="G410" s="13"/>
      <c r="H410" s="190">
        <v>2.097</v>
      </c>
      <c r="I410" s="191"/>
      <c r="J410" s="13"/>
      <c r="K410" s="13"/>
      <c r="L410" s="186"/>
      <c r="M410" s="192"/>
      <c r="N410" s="193"/>
      <c r="O410" s="193"/>
      <c r="P410" s="193"/>
      <c r="Q410" s="193"/>
      <c r="R410" s="193"/>
      <c r="S410" s="193"/>
      <c r="T410" s="19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8" t="s">
        <v>345</v>
      </c>
      <c r="AU410" s="188" t="s">
        <v>85</v>
      </c>
      <c r="AV410" s="13" t="s">
        <v>85</v>
      </c>
      <c r="AW410" s="13" t="s">
        <v>33</v>
      </c>
      <c r="AX410" s="13" t="s">
        <v>77</v>
      </c>
      <c r="AY410" s="188" t="s">
        <v>337</v>
      </c>
    </row>
    <row r="411" s="13" customFormat="1">
      <c r="A411" s="13"/>
      <c r="B411" s="186"/>
      <c r="C411" s="13"/>
      <c r="D411" s="187" t="s">
        <v>345</v>
      </c>
      <c r="E411" s="188" t="s">
        <v>1</v>
      </c>
      <c r="F411" s="189" t="s">
        <v>763</v>
      </c>
      <c r="G411" s="13"/>
      <c r="H411" s="190">
        <v>4.5819999999999999</v>
      </c>
      <c r="I411" s="191"/>
      <c r="J411" s="13"/>
      <c r="K411" s="13"/>
      <c r="L411" s="186"/>
      <c r="M411" s="192"/>
      <c r="N411" s="193"/>
      <c r="O411" s="193"/>
      <c r="P411" s="193"/>
      <c r="Q411" s="193"/>
      <c r="R411" s="193"/>
      <c r="S411" s="193"/>
      <c r="T411" s="19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8" t="s">
        <v>345</v>
      </c>
      <c r="AU411" s="188" t="s">
        <v>85</v>
      </c>
      <c r="AV411" s="13" t="s">
        <v>85</v>
      </c>
      <c r="AW411" s="13" t="s">
        <v>33</v>
      </c>
      <c r="AX411" s="13" t="s">
        <v>77</v>
      </c>
      <c r="AY411" s="188" t="s">
        <v>337</v>
      </c>
    </row>
    <row r="412" s="14" customFormat="1">
      <c r="A412" s="14"/>
      <c r="B412" s="195"/>
      <c r="C412" s="14"/>
      <c r="D412" s="187" t="s">
        <v>345</v>
      </c>
      <c r="E412" s="196" t="s">
        <v>124</v>
      </c>
      <c r="F412" s="197" t="s">
        <v>363</v>
      </c>
      <c r="G412" s="14"/>
      <c r="H412" s="198">
        <v>6.6790000000000003</v>
      </c>
      <c r="I412" s="199"/>
      <c r="J412" s="14"/>
      <c r="K412" s="14"/>
      <c r="L412" s="195"/>
      <c r="M412" s="200"/>
      <c r="N412" s="201"/>
      <c r="O412" s="201"/>
      <c r="P412" s="201"/>
      <c r="Q412" s="201"/>
      <c r="R412" s="201"/>
      <c r="S412" s="201"/>
      <c r="T412" s="20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196" t="s">
        <v>345</v>
      </c>
      <c r="AU412" s="196" t="s">
        <v>85</v>
      </c>
      <c r="AV412" s="14" t="s">
        <v>88</v>
      </c>
      <c r="AW412" s="14" t="s">
        <v>33</v>
      </c>
      <c r="AX412" s="14" t="s">
        <v>8</v>
      </c>
      <c r="AY412" s="196" t="s">
        <v>337</v>
      </c>
    </row>
    <row r="413" s="2" customFormat="1" ht="24.15" customHeight="1">
      <c r="A413" s="37"/>
      <c r="B413" s="172"/>
      <c r="C413" s="173" t="s">
        <v>764</v>
      </c>
      <c r="D413" s="173" t="s">
        <v>339</v>
      </c>
      <c r="E413" s="174" t="s">
        <v>765</v>
      </c>
      <c r="F413" s="175" t="s">
        <v>766</v>
      </c>
      <c r="G413" s="176" t="s">
        <v>342</v>
      </c>
      <c r="H413" s="177">
        <v>250.589</v>
      </c>
      <c r="I413" s="178"/>
      <c r="J413" s="179">
        <f>ROUND(I413*H413,0)</f>
        <v>0</v>
      </c>
      <c r="K413" s="175" t="s">
        <v>343</v>
      </c>
      <c r="L413" s="38"/>
      <c r="M413" s="180" t="s">
        <v>1</v>
      </c>
      <c r="N413" s="181" t="s">
        <v>42</v>
      </c>
      <c r="O413" s="76"/>
      <c r="P413" s="182">
        <f>O413*H413</f>
        <v>0</v>
      </c>
      <c r="Q413" s="182">
        <v>0.00020000000000000001</v>
      </c>
      <c r="R413" s="182">
        <f>Q413*H413</f>
        <v>0.050117800000000004</v>
      </c>
      <c r="S413" s="182">
        <v>0</v>
      </c>
      <c r="T413" s="183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84" t="s">
        <v>91</v>
      </c>
      <c r="AT413" s="184" t="s">
        <v>339</v>
      </c>
      <c r="AU413" s="184" t="s">
        <v>85</v>
      </c>
      <c r="AY413" s="18" t="s">
        <v>337</v>
      </c>
      <c r="BE413" s="185">
        <f>IF(N413="základní",J413,0)</f>
        <v>0</v>
      </c>
      <c r="BF413" s="185">
        <f>IF(N413="snížená",J413,0)</f>
        <v>0</v>
      </c>
      <c r="BG413" s="185">
        <f>IF(N413="zákl. přenesená",J413,0)</f>
        <v>0</v>
      </c>
      <c r="BH413" s="185">
        <f>IF(N413="sníž. přenesená",J413,0)</f>
        <v>0</v>
      </c>
      <c r="BI413" s="185">
        <f>IF(N413="nulová",J413,0)</f>
        <v>0</v>
      </c>
      <c r="BJ413" s="18" t="s">
        <v>8</v>
      </c>
      <c r="BK413" s="185">
        <f>ROUND(I413*H413,0)</f>
        <v>0</v>
      </c>
      <c r="BL413" s="18" t="s">
        <v>91</v>
      </c>
      <c r="BM413" s="184" t="s">
        <v>767</v>
      </c>
    </row>
    <row r="414" s="13" customFormat="1">
      <c r="A414" s="13"/>
      <c r="B414" s="186"/>
      <c r="C414" s="13"/>
      <c r="D414" s="187" t="s">
        <v>345</v>
      </c>
      <c r="E414" s="188" t="s">
        <v>1</v>
      </c>
      <c r="F414" s="189" t="s">
        <v>139</v>
      </c>
      <c r="G414" s="13"/>
      <c r="H414" s="190">
        <v>78.334000000000003</v>
      </c>
      <c r="I414" s="191"/>
      <c r="J414" s="13"/>
      <c r="K414" s="13"/>
      <c r="L414" s="186"/>
      <c r="M414" s="192"/>
      <c r="N414" s="193"/>
      <c r="O414" s="193"/>
      <c r="P414" s="193"/>
      <c r="Q414" s="193"/>
      <c r="R414" s="193"/>
      <c r="S414" s="193"/>
      <c r="T414" s="19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8" t="s">
        <v>345</v>
      </c>
      <c r="AU414" s="188" t="s">
        <v>85</v>
      </c>
      <c r="AV414" s="13" t="s">
        <v>85</v>
      </c>
      <c r="AW414" s="13" t="s">
        <v>33</v>
      </c>
      <c r="AX414" s="13" t="s">
        <v>77</v>
      </c>
      <c r="AY414" s="188" t="s">
        <v>337</v>
      </c>
    </row>
    <row r="415" s="13" customFormat="1">
      <c r="A415" s="13"/>
      <c r="B415" s="186"/>
      <c r="C415" s="13"/>
      <c r="D415" s="187" t="s">
        <v>345</v>
      </c>
      <c r="E415" s="188" t="s">
        <v>1</v>
      </c>
      <c r="F415" s="189" t="s">
        <v>142</v>
      </c>
      <c r="G415" s="13"/>
      <c r="H415" s="190">
        <v>65.974999999999994</v>
      </c>
      <c r="I415" s="191"/>
      <c r="J415" s="13"/>
      <c r="K415" s="13"/>
      <c r="L415" s="186"/>
      <c r="M415" s="192"/>
      <c r="N415" s="193"/>
      <c r="O415" s="193"/>
      <c r="P415" s="193"/>
      <c r="Q415" s="193"/>
      <c r="R415" s="193"/>
      <c r="S415" s="193"/>
      <c r="T415" s="19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8" t="s">
        <v>345</v>
      </c>
      <c r="AU415" s="188" t="s">
        <v>85</v>
      </c>
      <c r="AV415" s="13" t="s">
        <v>85</v>
      </c>
      <c r="AW415" s="13" t="s">
        <v>33</v>
      </c>
      <c r="AX415" s="13" t="s">
        <v>77</v>
      </c>
      <c r="AY415" s="188" t="s">
        <v>337</v>
      </c>
    </row>
    <row r="416" s="13" customFormat="1">
      <c r="A416" s="13"/>
      <c r="B416" s="186"/>
      <c r="C416" s="13"/>
      <c r="D416" s="187" t="s">
        <v>345</v>
      </c>
      <c r="E416" s="188" t="s">
        <v>1</v>
      </c>
      <c r="F416" s="189" t="s">
        <v>145</v>
      </c>
      <c r="G416" s="13"/>
      <c r="H416" s="190">
        <v>83.775999999999996</v>
      </c>
      <c r="I416" s="191"/>
      <c r="J416" s="13"/>
      <c r="K416" s="13"/>
      <c r="L416" s="186"/>
      <c r="M416" s="192"/>
      <c r="N416" s="193"/>
      <c r="O416" s="193"/>
      <c r="P416" s="193"/>
      <c r="Q416" s="193"/>
      <c r="R416" s="193"/>
      <c r="S416" s="193"/>
      <c r="T416" s="19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8" t="s">
        <v>345</v>
      </c>
      <c r="AU416" s="188" t="s">
        <v>85</v>
      </c>
      <c r="AV416" s="13" t="s">
        <v>85</v>
      </c>
      <c r="AW416" s="13" t="s">
        <v>33</v>
      </c>
      <c r="AX416" s="13" t="s">
        <v>77</v>
      </c>
      <c r="AY416" s="188" t="s">
        <v>337</v>
      </c>
    </row>
    <row r="417" s="13" customFormat="1">
      <c r="A417" s="13"/>
      <c r="B417" s="186"/>
      <c r="C417" s="13"/>
      <c r="D417" s="187" t="s">
        <v>345</v>
      </c>
      <c r="E417" s="188" t="s">
        <v>1</v>
      </c>
      <c r="F417" s="189" t="s">
        <v>768</v>
      </c>
      <c r="G417" s="13"/>
      <c r="H417" s="190">
        <v>15.416</v>
      </c>
      <c r="I417" s="191"/>
      <c r="J417" s="13"/>
      <c r="K417" s="13"/>
      <c r="L417" s="186"/>
      <c r="M417" s="192"/>
      <c r="N417" s="193"/>
      <c r="O417" s="193"/>
      <c r="P417" s="193"/>
      <c r="Q417" s="193"/>
      <c r="R417" s="193"/>
      <c r="S417" s="193"/>
      <c r="T417" s="19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8" t="s">
        <v>345</v>
      </c>
      <c r="AU417" s="188" t="s">
        <v>85</v>
      </c>
      <c r="AV417" s="13" t="s">
        <v>85</v>
      </c>
      <c r="AW417" s="13" t="s">
        <v>33</v>
      </c>
      <c r="AX417" s="13" t="s">
        <v>77</v>
      </c>
      <c r="AY417" s="188" t="s">
        <v>337</v>
      </c>
    </row>
    <row r="418" s="13" customFormat="1">
      <c r="A418" s="13"/>
      <c r="B418" s="186"/>
      <c r="C418" s="13"/>
      <c r="D418" s="187" t="s">
        <v>345</v>
      </c>
      <c r="E418" s="188" t="s">
        <v>1</v>
      </c>
      <c r="F418" s="189" t="s">
        <v>769</v>
      </c>
      <c r="G418" s="13"/>
      <c r="H418" s="190">
        <v>7.0880000000000001</v>
      </c>
      <c r="I418" s="191"/>
      <c r="J418" s="13"/>
      <c r="K418" s="13"/>
      <c r="L418" s="186"/>
      <c r="M418" s="192"/>
      <c r="N418" s="193"/>
      <c r="O418" s="193"/>
      <c r="P418" s="193"/>
      <c r="Q418" s="193"/>
      <c r="R418" s="193"/>
      <c r="S418" s="193"/>
      <c r="T418" s="19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8" t="s">
        <v>345</v>
      </c>
      <c r="AU418" s="188" t="s">
        <v>85</v>
      </c>
      <c r="AV418" s="13" t="s">
        <v>85</v>
      </c>
      <c r="AW418" s="13" t="s">
        <v>33</v>
      </c>
      <c r="AX418" s="13" t="s">
        <v>77</v>
      </c>
      <c r="AY418" s="188" t="s">
        <v>337</v>
      </c>
    </row>
    <row r="419" s="14" customFormat="1">
      <c r="A419" s="14"/>
      <c r="B419" s="195"/>
      <c r="C419" s="14"/>
      <c r="D419" s="187" t="s">
        <v>345</v>
      </c>
      <c r="E419" s="196" t="s">
        <v>1</v>
      </c>
      <c r="F419" s="197" t="s">
        <v>363</v>
      </c>
      <c r="G419" s="14"/>
      <c r="H419" s="198">
        <v>250.58899999999997</v>
      </c>
      <c r="I419" s="199"/>
      <c r="J419" s="14"/>
      <c r="K419" s="14"/>
      <c r="L419" s="195"/>
      <c r="M419" s="200"/>
      <c r="N419" s="201"/>
      <c r="O419" s="201"/>
      <c r="P419" s="201"/>
      <c r="Q419" s="201"/>
      <c r="R419" s="201"/>
      <c r="S419" s="201"/>
      <c r="T419" s="20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96" t="s">
        <v>345</v>
      </c>
      <c r="AU419" s="196" t="s">
        <v>85</v>
      </c>
      <c r="AV419" s="14" t="s">
        <v>88</v>
      </c>
      <c r="AW419" s="14" t="s">
        <v>33</v>
      </c>
      <c r="AX419" s="14" t="s">
        <v>8</v>
      </c>
      <c r="AY419" s="196" t="s">
        <v>337</v>
      </c>
    </row>
    <row r="420" s="2" customFormat="1" ht="24.15" customHeight="1">
      <c r="A420" s="37"/>
      <c r="B420" s="172"/>
      <c r="C420" s="173" t="s">
        <v>770</v>
      </c>
      <c r="D420" s="173" t="s">
        <v>339</v>
      </c>
      <c r="E420" s="174" t="s">
        <v>771</v>
      </c>
      <c r="F420" s="175" t="s">
        <v>772</v>
      </c>
      <c r="G420" s="176" t="s">
        <v>342</v>
      </c>
      <c r="H420" s="177">
        <v>33.488999999999997</v>
      </c>
      <c r="I420" s="178"/>
      <c r="J420" s="179">
        <f>ROUND(I420*H420,0)</f>
        <v>0</v>
      </c>
      <c r="K420" s="175" t="s">
        <v>343</v>
      </c>
      <c r="L420" s="38"/>
      <c r="M420" s="180" t="s">
        <v>1</v>
      </c>
      <c r="N420" s="181" t="s">
        <v>42</v>
      </c>
      <c r="O420" s="76"/>
      <c r="P420" s="182">
        <f>O420*H420</f>
        <v>0</v>
      </c>
      <c r="Q420" s="182">
        <v>0.00018000000000000001</v>
      </c>
      <c r="R420" s="182">
        <f>Q420*H420</f>
        <v>0.0060280200000000003</v>
      </c>
      <c r="S420" s="182">
        <v>0</v>
      </c>
      <c r="T420" s="183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4" t="s">
        <v>91</v>
      </c>
      <c r="AT420" s="184" t="s">
        <v>339</v>
      </c>
      <c r="AU420" s="184" t="s">
        <v>85</v>
      </c>
      <c r="AY420" s="18" t="s">
        <v>337</v>
      </c>
      <c r="BE420" s="185">
        <f>IF(N420="základní",J420,0)</f>
        <v>0</v>
      </c>
      <c r="BF420" s="185">
        <f>IF(N420="snížená",J420,0)</f>
        <v>0</v>
      </c>
      <c r="BG420" s="185">
        <f>IF(N420="zákl. přenesená",J420,0)</f>
        <v>0</v>
      </c>
      <c r="BH420" s="185">
        <f>IF(N420="sníž. přenesená",J420,0)</f>
        <v>0</v>
      </c>
      <c r="BI420" s="185">
        <f>IF(N420="nulová",J420,0)</f>
        <v>0</v>
      </c>
      <c r="BJ420" s="18" t="s">
        <v>8</v>
      </c>
      <c r="BK420" s="185">
        <f>ROUND(I420*H420,0)</f>
        <v>0</v>
      </c>
      <c r="BL420" s="18" t="s">
        <v>91</v>
      </c>
      <c r="BM420" s="184" t="s">
        <v>773</v>
      </c>
    </row>
    <row r="421" s="13" customFormat="1">
      <c r="A421" s="13"/>
      <c r="B421" s="186"/>
      <c r="C421" s="13"/>
      <c r="D421" s="187" t="s">
        <v>345</v>
      </c>
      <c r="E421" s="188" t="s">
        <v>1</v>
      </c>
      <c r="F421" s="189" t="s">
        <v>124</v>
      </c>
      <c r="G421" s="13"/>
      <c r="H421" s="190">
        <v>6.6790000000000003</v>
      </c>
      <c r="I421" s="191"/>
      <c r="J421" s="13"/>
      <c r="K421" s="13"/>
      <c r="L421" s="186"/>
      <c r="M421" s="192"/>
      <c r="N421" s="193"/>
      <c r="O421" s="193"/>
      <c r="P421" s="193"/>
      <c r="Q421" s="193"/>
      <c r="R421" s="193"/>
      <c r="S421" s="193"/>
      <c r="T421" s="19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8" t="s">
        <v>345</v>
      </c>
      <c r="AU421" s="188" t="s">
        <v>85</v>
      </c>
      <c r="AV421" s="13" t="s">
        <v>85</v>
      </c>
      <c r="AW421" s="13" t="s">
        <v>33</v>
      </c>
      <c r="AX421" s="13" t="s">
        <v>77</v>
      </c>
      <c r="AY421" s="188" t="s">
        <v>337</v>
      </c>
    </row>
    <row r="422" s="13" customFormat="1">
      <c r="A422" s="13"/>
      <c r="B422" s="186"/>
      <c r="C422" s="13"/>
      <c r="D422" s="187" t="s">
        <v>345</v>
      </c>
      <c r="E422" s="188" t="s">
        <v>1</v>
      </c>
      <c r="F422" s="189" t="s">
        <v>130</v>
      </c>
      <c r="G422" s="13"/>
      <c r="H422" s="190">
        <v>22.57</v>
      </c>
      <c r="I422" s="191"/>
      <c r="J422" s="13"/>
      <c r="K422" s="13"/>
      <c r="L422" s="186"/>
      <c r="M422" s="192"/>
      <c r="N422" s="193"/>
      <c r="O422" s="193"/>
      <c r="P422" s="193"/>
      <c r="Q422" s="193"/>
      <c r="R422" s="193"/>
      <c r="S422" s="193"/>
      <c r="T422" s="19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8" t="s">
        <v>345</v>
      </c>
      <c r="AU422" s="188" t="s">
        <v>85</v>
      </c>
      <c r="AV422" s="13" t="s">
        <v>85</v>
      </c>
      <c r="AW422" s="13" t="s">
        <v>33</v>
      </c>
      <c r="AX422" s="13" t="s">
        <v>77</v>
      </c>
      <c r="AY422" s="188" t="s">
        <v>337</v>
      </c>
    </row>
    <row r="423" s="13" customFormat="1">
      <c r="A423" s="13"/>
      <c r="B423" s="186"/>
      <c r="C423" s="13"/>
      <c r="D423" s="187" t="s">
        <v>345</v>
      </c>
      <c r="E423" s="188" t="s">
        <v>1</v>
      </c>
      <c r="F423" s="189" t="s">
        <v>774</v>
      </c>
      <c r="G423" s="13"/>
      <c r="H423" s="190">
        <v>2.04</v>
      </c>
      <c r="I423" s="191"/>
      <c r="J423" s="13"/>
      <c r="K423" s="13"/>
      <c r="L423" s="186"/>
      <c r="M423" s="192"/>
      <c r="N423" s="193"/>
      <c r="O423" s="193"/>
      <c r="P423" s="193"/>
      <c r="Q423" s="193"/>
      <c r="R423" s="193"/>
      <c r="S423" s="193"/>
      <c r="T423" s="19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8" t="s">
        <v>345</v>
      </c>
      <c r="AU423" s="188" t="s">
        <v>85</v>
      </c>
      <c r="AV423" s="13" t="s">
        <v>85</v>
      </c>
      <c r="AW423" s="13" t="s">
        <v>33</v>
      </c>
      <c r="AX423" s="13" t="s">
        <v>77</v>
      </c>
      <c r="AY423" s="188" t="s">
        <v>337</v>
      </c>
    </row>
    <row r="424" s="13" customFormat="1">
      <c r="A424" s="13"/>
      <c r="B424" s="186"/>
      <c r="C424" s="13"/>
      <c r="D424" s="187" t="s">
        <v>345</v>
      </c>
      <c r="E424" s="188" t="s">
        <v>1</v>
      </c>
      <c r="F424" s="189" t="s">
        <v>775</v>
      </c>
      <c r="G424" s="13"/>
      <c r="H424" s="190">
        <v>2.2000000000000002</v>
      </c>
      <c r="I424" s="191"/>
      <c r="J424" s="13"/>
      <c r="K424" s="13"/>
      <c r="L424" s="186"/>
      <c r="M424" s="192"/>
      <c r="N424" s="193"/>
      <c r="O424" s="193"/>
      <c r="P424" s="193"/>
      <c r="Q424" s="193"/>
      <c r="R424" s="193"/>
      <c r="S424" s="193"/>
      <c r="T424" s="19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8" t="s">
        <v>345</v>
      </c>
      <c r="AU424" s="188" t="s">
        <v>85</v>
      </c>
      <c r="AV424" s="13" t="s">
        <v>85</v>
      </c>
      <c r="AW424" s="13" t="s">
        <v>33</v>
      </c>
      <c r="AX424" s="13" t="s">
        <v>77</v>
      </c>
      <c r="AY424" s="188" t="s">
        <v>337</v>
      </c>
    </row>
    <row r="425" s="14" customFormat="1">
      <c r="A425" s="14"/>
      <c r="B425" s="195"/>
      <c r="C425" s="14"/>
      <c r="D425" s="187" t="s">
        <v>345</v>
      </c>
      <c r="E425" s="196" t="s">
        <v>1</v>
      </c>
      <c r="F425" s="197" t="s">
        <v>363</v>
      </c>
      <c r="G425" s="14"/>
      <c r="H425" s="198">
        <v>33.489000000000004</v>
      </c>
      <c r="I425" s="199"/>
      <c r="J425" s="14"/>
      <c r="K425" s="14"/>
      <c r="L425" s="195"/>
      <c r="M425" s="200"/>
      <c r="N425" s="201"/>
      <c r="O425" s="201"/>
      <c r="P425" s="201"/>
      <c r="Q425" s="201"/>
      <c r="R425" s="201"/>
      <c r="S425" s="201"/>
      <c r="T425" s="202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196" t="s">
        <v>345</v>
      </c>
      <c r="AU425" s="196" t="s">
        <v>85</v>
      </c>
      <c r="AV425" s="14" t="s">
        <v>88</v>
      </c>
      <c r="AW425" s="14" t="s">
        <v>33</v>
      </c>
      <c r="AX425" s="14" t="s">
        <v>8</v>
      </c>
      <c r="AY425" s="196" t="s">
        <v>337</v>
      </c>
    </row>
    <row r="426" s="2" customFormat="1" ht="37.8" customHeight="1">
      <c r="A426" s="37"/>
      <c r="B426" s="172"/>
      <c r="C426" s="173" t="s">
        <v>776</v>
      </c>
      <c r="D426" s="173" t="s">
        <v>339</v>
      </c>
      <c r="E426" s="174" t="s">
        <v>777</v>
      </c>
      <c r="F426" s="175" t="s">
        <v>778</v>
      </c>
      <c r="G426" s="176" t="s">
        <v>342</v>
      </c>
      <c r="H426" s="177">
        <v>45.07</v>
      </c>
      <c r="I426" s="178"/>
      <c r="J426" s="179">
        <f>ROUND(I426*H426,0)</f>
        <v>0</v>
      </c>
      <c r="K426" s="175" t="s">
        <v>343</v>
      </c>
      <c r="L426" s="38"/>
      <c r="M426" s="180" t="s">
        <v>1</v>
      </c>
      <c r="N426" s="181" t="s">
        <v>42</v>
      </c>
      <c r="O426" s="76"/>
      <c r="P426" s="182">
        <f>O426*H426</f>
        <v>0</v>
      </c>
      <c r="Q426" s="182">
        <v>0.0083540799999999998</v>
      </c>
      <c r="R426" s="182">
        <f>Q426*H426</f>
        <v>0.37651838560000001</v>
      </c>
      <c r="S426" s="182">
        <v>0</v>
      </c>
      <c r="T426" s="183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84" t="s">
        <v>91</v>
      </c>
      <c r="AT426" s="184" t="s">
        <v>339</v>
      </c>
      <c r="AU426" s="184" t="s">
        <v>85</v>
      </c>
      <c r="AY426" s="18" t="s">
        <v>337</v>
      </c>
      <c r="BE426" s="185">
        <f>IF(N426="základní",J426,0)</f>
        <v>0</v>
      </c>
      <c r="BF426" s="185">
        <f>IF(N426="snížená",J426,0)</f>
        <v>0</v>
      </c>
      <c r="BG426" s="185">
        <f>IF(N426="zákl. přenesená",J426,0)</f>
        <v>0</v>
      </c>
      <c r="BH426" s="185">
        <f>IF(N426="sníž. přenesená",J426,0)</f>
        <v>0</v>
      </c>
      <c r="BI426" s="185">
        <f>IF(N426="nulová",J426,0)</f>
        <v>0</v>
      </c>
      <c r="BJ426" s="18" t="s">
        <v>8</v>
      </c>
      <c r="BK426" s="185">
        <f>ROUND(I426*H426,0)</f>
        <v>0</v>
      </c>
      <c r="BL426" s="18" t="s">
        <v>91</v>
      </c>
      <c r="BM426" s="184" t="s">
        <v>779</v>
      </c>
    </row>
    <row r="427" s="13" customFormat="1">
      <c r="A427" s="13"/>
      <c r="B427" s="186"/>
      <c r="C427" s="13"/>
      <c r="D427" s="187" t="s">
        <v>345</v>
      </c>
      <c r="E427" s="188" t="s">
        <v>1</v>
      </c>
      <c r="F427" s="189" t="s">
        <v>780</v>
      </c>
      <c r="G427" s="13"/>
      <c r="H427" s="190">
        <v>2.2730000000000001</v>
      </c>
      <c r="I427" s="191"/>
      <c r="J427" s="13"/>
      <c r="K427" s="13"/>
      <c r="L427" s="186"/>
      <c r="M427" s="192"/>
      <c r="N427" s="193"/>
      <c r="O427" s="193"/>
      <c r="P427" s="193"/>
      <c r="Q427" s="193"/>
      <c r="R427" s="193"/>
      <c r="S427" s="193"/>
      <c r="T427" s="19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8" t="s">
        <v>345</v>
      </c>
      <c r="AU427" s="188" t="s">
        <v>85</v>
      </c>
      <c r="AV427" s="13" t="s">
        <v>85</v>
      </c>
      <c r="AW427" s="13" t="s">
        <v>33</v>
      </c>
      <c r="AX427" s="13" t="s">
        <v>77</v>
      </c>
      <c r="AY427" s="188" t="s">
        <v>337</v>
      </c>
    </row>
    <row r="428" s="13" customFormat="1">
      <c r="A428" s="13"/>
      <c r="B428" s="186"/>
      <c r="C428" s="13"/>
      <c r="D428" s="187" t="s">
        <v>345</v>
      </c>
      <c r="E428" s="188" t="s">
        <v>1</v>
      </c>
      <c r="F428" s="189" t="s">
        <v>781</v>
      </c>
      <c r="G428" s="13"/>
      <c r="H428" s="190">
        <v>2.6110000000000002</v>
      </c>
      <c r="I428" s="191"/>
      <c r="J428" s="13"/>
      <c r="K428" s="13"/>
      <c r="L428" s="186"/>
      <c r="M428" s="192"/>
      <c r="N428" s="193"/>
      <c r="O428" s="193"/>
      <c r="P428" s="193"/>
      <c r="Q428" s="193"/>
      <c r="R428" s="193"/>
      <c r="S428" s="193"/>
      <c r="T428" s="19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8" t="s">
        <v>345</v>
      </c>
      <c r="AU428" s="188" t="s">
        <v>85</v>
      </c>
      <c r="AV428" s="13" t="s">
        <v>85</v>
      </c>
      <c r="AW428" s="13" t="s">
        <v>33</v>
      </c>
      <c r="AX428" s="13" t="s">
        <v>77</v>
      </c>
      <c r="AY428" s="188" t="s">
        <v>337</v>
      </c>
    </row>
    <row r="429" s="14" customFormat="1">
      <c r="A429" s="14"/>
      <c r="B429" s="195"/>
      <c r="C429" s="14"/>
      <c r="D429" s="187" t="s">
        <v>345</v>
      </c>
      <c r="E429" s="196" t="s">
        <v>1</v>
      </c>
      <c r="F429" s="197" t="s">
        <v>437</v>
      </c>
      <c r="G429" s="14"/>
      <c r="H429" s="198">
        <v>4.8840000000000003</v>
      </c>
      <c r="I429" s="199"/>
      <c r="J429" s="14"/>
      <c r="K429" s="14"/>
      <c r="L429" s="195"/>
      <c r="M429" s="200"/>
      <c r="N429" s="201"/>
      <c r="O429" s="201"/>
      <c r="P429" s="201"/>
      <c r="Q429" s="201"/>
      <c r="R429" s="201"/>
      <c r="S429" s="201"/>
      <c r="T429" s="20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6" t="s">
        <v>345</v>
      </c>
      <c r="AU429" s="196" t="s">
        <v>85</v>
      </c>
      <c r="AV429" s="14" t="s">
        <v>88</v>
      </c>
      <c r="AW429" s="14" t="s">
        <v>33</v>
      </c>
      <c r="AX429" s="14" t="s">
        <v>77</v>
      </c>
      <c r="AY429" s="196" t="s">
        <v>337</v>
      </c>
    </row>
    <row r="430" s="13" customFormat="1">
      <c r="A430" s="13"/>
      <c r="B430" s="186"/>
      <c r="C430" s="13"/>
      <c r="D430" s="187" t="s">
        <v>345</v>
      </c>
      <c r="E430" s="188" t="s">
        <v>1</v>
      </c>
      <c r="F430" s="189" t="s">
        <v>782</v>
      </c>
      <c r="G430" s="13"/>
      <c r="H430" s="190">
        <v>1.776</v>
      </c>
      <c r="I430" s="191"/>
      <c r="J430" s="13"/>
      <c r="K430" s="13"/>
      <c r="L430" s="186"/>
      <c r="M430" s="192"/>
      <c r="N430" s="193"/>
      <c r="O430" s="193"/>
      <c r="P430" s="193"/>
      <c r="Q430" s="193"/>
      <c r="R430" s="193"/>
      <c r="S430" s="193"/>
      <c r="T430" s="19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8" t="s">
        <v>345</v>
      </c>
      <c r="AU430" s="188" t="s">
        <v>85</v>
      </c>
      <c r="AV430" s="13" t="s">
        <v>85</v>
      </c>
      <c r="AW430" s="13" t="s">
        <v>33</v>
      </c>
      <c r="AX430" s="13" t="s">
        <v>77</v>
      </c>
      <c r="AY430" s="188" t="s">
        <v>337</v>
      </c>
    </row>
    <row r="431" s="14" customFormat="1">
      <c r="A431" s="14"/>
      <c r="B431" s="195"/>
      <c r="C431" s="14"/>
      <c r="D431" s="187" t="s">
        <v>345</v>
      </c>
      <c r="E431" s="196" t="s">
        <v>1</v>
      </c>
      <c r="F431" s="197" t="s">
        <v>439</v>
      </c>
      <c r="G431" s="14"/>
      <c r="H431" s="198">
        <v>1.776</v>
      </c>
      <c r="I431" s="199"/>
      <c r="J431" s="14"/>
      <c r="K431" s="14"/>
      <c r="L431" s="195"/>
      <c r="M431" s="200"/>
      <c r="N431" s="201"/>
      <c r="O431" s="201"/>
      <c r="P431" s="201"/>
      <c r="Q431" s="201"/>
      <c r="R431" s="201"/>
      <c r="S431" s="201"/>
      <c r="T431" s="20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196" t="s">
        <v>345</v>
      </c>
      <c r="AU431" s="196" t="s">
        <v>85</v>
      </c>
      <c r="AV431" s="14" t="s">
        <v>88</v>
      </c>
      <c r="AW431" s="14" t="s">
        <v>33</v>
      </c>
      <c r="AX431" s="14" t="s">
        <v>77</v>
      </c>
      <c r="AY431" s="196" t="s">
        <v>337</v>
      </c>
    </row>
    <row r="432" s="13" customFormat="1">
      <c r="A432" s="13"/>
      <c r="B432" s="186"/>
      <c r="C432" s="13"/>
      <c r="D432" s="187" t="s">
        <v>345</v>
      </c>
      <c r="E432" s="188" t="s">
        <v>1</v>
      </c>
      <c r="F432" s="189" t="s">
        <v>783</v>
      </c>
      <c r="G432" s="13"/>
      <c r="H432" s="190">
        <v>15.84</v>
      </c>
      <c r="I432" s="191"/>
      <c r="J432" s="13"/>
      <c r="K432" s="13"/>
      <c r="L432" s="186"/>
      <c r="M432" s="192"/>
      <c r="N432" s="193"/>
      <c r="O432" s="193"/>
      <c r="P432" s="193"/>
      <c r="Q432" s="193"/>
      <c r="R432" s="193"/>
      <c r="S432" s="193"/>
      <c r="T432" s="19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88" t="s">
        <v>345</v>
      </c>
      <c r="AU432" s="188" t="s">
        <v>85</v>
      </c>
      <c r="AV432" s="13" t="s">
        <v>85</v>
      </c>
      <c r="AW432" s="13" t="s">
        <v>33</v>
      </c>
      <c r="AX432" s="13" t="s">
        <v>77</v>
      </c>
      <c r="AY432" s="188" t="s">
        <v>337</v>
      </c>
    </row>
    <row r="433" s="14" customFormat="1">
      <c r="A433" s="14"/>
      <c r="B433" s="195"/>
      <c r="C433" s="14"/>
      <c r="D433" s="187" t="s">
        <v>345</v>
      </c>
      <c r="E433" s="196" t="s">
        <v>1</v>
      </c>
      <c r="F433" s="197" t="s">
        <v>441</v>
      </c>
      <c r="G433" s="14"/>
      <c r="H433" s="198">
        <v>15.84</v>
      </c>
      <c r="I433" s="199"/>
      <c r="J433" s="14"/>
      <c r="K433" s="14"/>
      <c r="L433" s="195"/>
      <c r="M433" s="200"/>
      <c r="N433" s="201"/>
      <c r="O433" s="201"/>
      <c r="P433" s="201"/>
      <c r="Q433" s="201"/>
      <c r="R433" s="201"/>
      <c r="S433" s="201"/>
      <c r="T433" s="20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196" t="s">
        <v>345</v>
      </c>
      <c r="AU433" s="196" t="s">
        <v>85</v>
      </c>
      <c r="AV433" s="14" t="s">
        <v>88</v>
      </c>
      <c r="AW433" s="14" t="s">
        <v>33</v>
      </c>
      <c r="AX433" s="14" t="s">
        <v>77</v>
      </c>
      <c r="AY433" s="196" t="s">
        <v>337</v>
      </c>
    </row>
    <row r="434" s="15" customFormat="1">
      <c r="A434" s="15"/>
      <c r="B434" s="203"/>
      <c r="C434" s="15"/>
      <c r="D434" s="187" t="s">
        <v>345</v>
      </c>
      <c r="E434" s="204" t="s">
        <v>127</v>
      </c>
      <c r="F434" s="205" t="s">
        <v>784</v>
      </c>
      <c r="G434" s="15"/>
      <c r="H434" s="206">
        <v>22.5</v>
      </c>
      <c r="I434" s="207"/>
      <c r="J434" s="15"/>
      <c r="K434" s="15"/>
      <c r="L434" s="203"/>
      <c r="M434" s="208"/>
      <c r="N434" s="209"/>
      <c r="O434" s="209"/>
      <c r="P434" s="209"/>
      <c r="Q434" s="209"/>
      <c r="R434" s="209"/>
      <c r="S434" s="209"/>
      <c r="T434" s="210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04" t="s">
        <v>345</v>
      </c>
      <c r="AU434" s="204" t="s">
        <v>85</v>
      </c>
      <c r="AV434" s="15" t="s">
        <v>91</v>
      </c>
      <c r="AW434" s="15" t="s">
        <v>33</v>
      </c>
      <c r="AX434" s="15" t="s">
        <v>77</v>
      </c>
      <c r="AY434" s="204" t="s">
        <v>337</v>
      </c>
    </row>
    <row r="435" s="13" customFormat="1">
      <c r="A435" s="13"/>
      <c r="B435" s="186"/>
      <c r="C435" s="13"/>
      <c r="D435" s="187" t="s">
        <v>345</v>
      </c>
      <c r="E435" s="188" t="s">
        <v>1</v>
      </c>
      <c r="F435" s="189" t="s">
        <v>785</v>
      </c>
      <c r="G435" s="13"/>
      <c r="H435" s="190">
        <v>0.84199999999999997</v>
      </c>
      <c r="I435" s="191"/>
      <c r="J435" s="13"/>
      <c r="K435" s="13"/>
      <c r="L435" s="186"/>
      <c r="M435" s="192"/>
      <c r="N435" s="193"/>
      <c r="O435" s="193"/>
      <c r="P435" s="193"/>
      <c r="Q435" s="193"/>
      <c r="R435" s="193"/>
      <c r="S435" s="193"/>
      <c r="T435" s="19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88" t="s">
        <v>345</v>
      </c>
      <c r="AU435" s="188" t="s">
        <v>85</v>
      </c>
      <c r="AV435" s="13" t="s">
        <v>85</v>
      </c>
      <c r="AW435" s="13" t="s">
        <v>33</v>
      </c>
      <c r="AX435" s="13" t="s">
        <v>77</v>
      </c>
      <c r="AY435" s="188" t="s">
        <v>337</v>
      </c>
    </row>
    <row r="436" s="13" customFormat="1">
      <c r="A436" s="13"/>
      <c r="B436" s="186"/>
      <c r="C436" s="13"/>
      <c r="D436" s="187" t="s">
        <v>345</v>
      </c>
      <c r="E436" s="188" t="s">
        <v>1</v>
      </c>
      <c r="F436" s="189" t="s">
        <v>786</v>
      </c>
      <c r="G436" s="13"/>
      <c r="H436" s="190">
        <v>-0.23999999999999999</v>
      </c>
      <c r="I436" s="191"/>
      <c r="J436" s="13"/>
      <c r="K436" s="13"/>
      <c r="L436" s="186"/>
      <c r="M436" s="192"/>
      <c r="N436" s="193"/>
      <c r="O436" s="193"/>
      <c r="P436" s="193"/>
      <c r="Q436" s="193"/>
      <c r="R436" s="193"/>
      <c r="S436" s="193"/>
      <c r="T436" s="19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88" t="s">
        <v>345</v>
      </c>
      <c r="AU436" s="188" t="s">
        <v>85</v>
      </c>
      <c r="AV436" s="13" t="s">
        <v>85</v>
      </c>
      <c r="AW436" s="13" t="s">
        <v>33</v>
      </c>
      <c r="AX436" s="13" t="s">
        <v>77</v>
      </c>
      <c r="AY436" s="188" t="s">
        <v>337</v>
      </c>
    </row>
    <row r="437" s="13" customFormat="1">
      <c r="A437" s="13"/>
      <c r="B437" s="186"/>
      <c r="C437" s="13"/>
      <c r="D437" s="187" t="s">
        <v>345</v>
      </c>
      <c r="E437" s="188" t="s">
        <v>1</v>
      </c>
      <c r="F437" s="189" t="s">
        <v>787</v>
      </c>
      <c r="G437" s="13"/>
      <c r="H437" s="190">
        <v>4.5449999999999999</v>
      </c>
      <c r="I437" s="191"/>
      <c r="J437" s="13"/>
      <c r="K437" s="13"/>
      <c r="L437" s="186"/>
      <c r="M437" s="192"/>
      <c r="N437" s="193"/>
      <c r="O437" s="193"/>
      <c r="P437" s="193"/>
      <c r="Q437" s="193"/>
      <c r="R437" s="193"/>
      <c r="S437" s="193"/>
      <c r="T437" s="19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8" t="s">
        <v>345</v>
      </c>
      <c r="AU437" s="188" t="s">
        <v>85</v>
      </c>
      <c r="AV437" s="13" t="s">
        <v>85</v>
      </c>
      <c r="AW437" s="13" t="s">
        <v>33</v>
      </c>
      <c r="AX437" s="13" t="s">
        <v>77</v>
      </c>
      <c r="AY437" s="188" t="s">
        <v>337</v>
      </c>
    </row>
    <row r="438" s="13" customFormat="1">
      <c r="A438" s="13"/>
      <c r="B438" s="186"/>
      <c r="C438" s="13"/>
      <c r="D438" s="187" t="s">
        <v>345</v>
      </c>
      <c r="E438" s="188" t="s">
        <v>1</v>
      </c>
      <c r="F438" s="189" t="s">
        <v>788</v>
      </c>
      <c r="G438" s="13"/>
      <c r="H438" s="190">
        <v>-2.782</v>
      </c>
      <c r="I438" s="191"/>
      <c r="J438" s="13"/>
      <c r="K438" s="13"/>
      <c r="L438" s="186"/>
      <c r="M438" s="192"/>
      <c r="N438" s="193"/>
      <c r="O438" s="193"/>
      <c r="P438" s="193"/>
      <c r="Q438" s="193"/>
      <c r="R438" s="193"/>
      <c r="S438" s="193"/>
      <c r="T438" s="19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88" t="s">
        <v>345</v>
      </c>
      <c r="AU438" s="188" t="s">
        <v>85</v>
      </c>
      <c r="AV438" s="13" t="s">
        <v>85</v>
      </c>
      <c r="AW438" s="13" t="s">
        <v>33</v>
      </c>
      <c r="AX438" s="13" t="s">
        <v>77</v>
      </c>
      <c r="AY438" s="188" t="s">
        <v>337</v>
      </c>
    </row>
    <row r="439" s="14" customFormat="1">
      <c r="A439" s="14"/>
      <c r="B439" s="195"/>
      <c r="C439" s="14"/>
      <c r="D439" s="187" t="s">
        <v>345</v>
      </c>
      <c r="E439" s="196" t="s">
        <v>1</v>
      </c>
      <c r="F439" s="197" t="s">
        <v>437</v>
      </c>
      <c r="G439" s="14"/>
      <c r="H439" s="198">
        <v>2.3650000000000002</v>
      </c>
      <c r="I439" s="199"/>
      <c r="J439" s="14"/>
      <c r="K439" s="14"/>
      <c r="L439" s="195"/>
      <c r="M439" s="200"/>
      <c r="N439" s="201"/>
      <c r="O439" s="201"/>
      <c r="P439" s="201"/>
      <c r="Q439" s="201"/>
      <c r="R439" s="201"/>
      <c r="S439" s="201"/>
      <c r="T439" s="202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196" t="s">
        <v>345</v>
      </c>
      <c r="AU439" s="196" t="s">
        <v>85</v>
      </c>
      <c r="AV439" s="14" t="s">
        <v>88</v>
      </c>
      <c r="AW439" s="14" t="s">
        <v>33</v>
      </c>
      <c r="AX439" s="14" t="s">
        <v>77</v>
      </c>
      <c r="AY439" s="196" t="s">
        <v>337</v>
      </c>
    </row>
    <row r="440" s="13" customFormat="1">
      <c r="A440" s="13"/>
      <c r="B440" s="186"/>
      <c r="C440" s="13"/>
      <c r="D440" s="187" t="s">
        <v>345</v>
      </c>
      <c r="E440" s="188" t="s">
        <v>1</v>
      </c>
      <c r="F440" s="189" t="s">
        <v>789</v>
      </c>
      <c r="G440" s="13"/>
      <c r="H440" s="190">
        <v>2.4399999999999999</v>
      </c>
      <c r="I440" s="191"/>
      <c r="J440" s="13"/>
      <c r="K440" s="13"/>
      <c r="L440" s="186"/>
      <c r="M440" s="192"/>
      <c r="N440" s="193"/>
      <c r="O440" s="193"/>
      <c r="P440" s="193"/>
      <c r="Q440" s="193"/>
      <c r="R440" s="193"/>
      <c r="S440" s="193"/>
      <c r="T440" s="19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8" t="s">
        <v>345</v>
      </c>
      <c r="AU440" s="188" t="s">
        <v>85</v>
      </c>
      <c r="AV440" s="13" t="s">
        <v>85</v>
      </c>
      <c r="AW440" s="13" t="s">
        <v>33</v>
      </c>
      <c r="AX440" s="13" t="s">
        <v>77</v>
      </c>
      <c r="AY440" s="188" t="s">
        <v>337</v>
      </c>
    </row>
    <row r="441" s="13" customFormat="1">
      <c r="A441" s="13"/>
      <c r="B441" s="186"/>
      <c r="C441" s="13"/>
      <c r="D441" s="187" t="s">
        <v>345</v>
      </c>
      <c r="E441" s="188" t="s">
        <v>1</v>
      </c>
      <c r="F441" s="189" t="s">
        <v>790</v>
      </c>
      <c r="G441" s="13"/>
      <c r="H441" s="190">
        <v>6.2750000000000004</v>
      </c>
      <c r="I441" s="191"/>
      <c r="J441" s="13"/>
      <c r="K441" s="13"/>
      <c r="L441" s="186"/>
      <c r="M441" s="192"/>
      <c r="N441" s="193"/>
      <c r="O441" s="193"/>
      <c r="P441" s="193"/>
      <c r="Q441" s="193"/>
      <c r="R441" s="193"/>
      <c r="S441" s="193"/>
      <c r="T441" s="19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8" t="s">
        <v>345</v>
      </c>
      <c r="AU441" s="188" t="s">
        <v>85</v>
      </c>
      <c r="AV441" s="13" t="s">
        <v>85</v>
      </c>
      <c r="AW441" s="13" t="s">
        <v>33</v>
      </c>
      <c r="AX441" s="13" t="s">
        <v>77</v>
      </c>
      <c r="AY441" s="188" t="s">
        <v>337</v>
      </c>
    </row>
    <row r="442" s="13" customFormat="1">
      <c r="A442" s="13"/>
      <c r="B442" s="186"/>
      <c r="C442" s="13"/>
      <c r="D442" s="187" t="s">
        <v>345</v>
      </c>
      <c r="E442" s="188" t="s">
        <v>1</v>
      </c>
      <c r="F442" s="189" t="s">
        <v>791</v>
      </c>
      <c r="G442" s="13"/>
      <c r="H442" s="190">
        <v>-2.25</v>
      </c>
      <c r="I442" s="191"/>
      <c r="J442" s="13"/>
      <c r="K442" s="13"/>
      <c r="L442" s="186"/>
      <c r="M442" s="192"/>
      <c r="N442" s="193"/>
      <c r="O442" s="193"/>
      <c r="P442" s="193"/>
      <c r="Q442" s="193"/>
      <c r="R442" s="193"/>
      <c r="S442" s="193"/>
      <c r="T442" s="19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8" t="s">
        <v>345</v>
      </c>
      <c r="AU442" s="188" t="s">
        <v>85</v>
      </c>
      <c r="AV442" s="13" t="s">
        <v>85</v>
      </c>
      <c r="AW442" s="13" t="s">
        <v>33</v>
      </c>
      <c r="AX442" s="13" t="s">
        <v>77</v>
      </c>
      <c r="AY442" s="188" t="s">
        <v>337</v>
      </c>
    </row>
    <row r="443" s="14" customFormat="1">
      <c r="A443" s="14"/>
      <c r="B443" s="195"/>
      <c r="C443" s="14"/>
      <c r="D443" s="187" t="s">
        <v>345</v>
      </c>
      <c r="E443" s="196" t="s">
        <v>1</v>
      </c>
      <c r="F443" s="197" t="s">
        <v>439</v>
      </c>
      <c r="G443" s="14"/>
      <c r="H443" s="198">
        <v>6.4649999999999999</v>
      </c>
      <c r="I443" s="199"/>
      <c r="J443" s="14"/>
      <c r="K443" s="14"/>
      <c r="L443" s="195"/>
      <c r="M443" s="200"/>
      <c r="N443" s="201"/>
      <c r="O443" s="201"/>
      <c r="P443" s="201"/>
      <c r="Q443" s="201"/>
      <c r="R443" s="201"/>
      <c r="S443" s="201"/>
      <c r="T443" s="20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196" t="s">
        <v>345</v>
      </c>
      <c r="AU443" s="196" t="s">
        <v>85</v>
      </c>
      <c r="AV443" s="14" t="s">
        <v>88</v>
      </c>
      <c r="AW443" s="14" t="s">
        <v>33</v>
      </c>
      <c r="AX443" s="14" t="s">
        <v>77</v>
      </c>
      <c r="AY443" s="196" t="s">
        <v>337</v>
      </c>
    </row>
    <row r="444" s="13" customFormat="1">
      <c r="A444" s="13"/>
      <c r="B444" s="186"/>
      <c r="C444" s="13"/>
      <c r="D444" s="187" t="s">
        <v>345</v>
      </c>
      <c r="E444" s="188" t="s">
        <v>1</v>
      </c>
      <c r="F444" s="189" t="s">
        <v>792</v>
      </c>
      <c r="G444" s="13"/>
      <c r="H444" s="190">
        <v>15.84</v>
      </c>
      <c r="I444" s="191"/>
      <c r="J444" s="13"/>
      <c r="K444" s="13"/>
      <c r="L444" s="186"/>
      <c r="M444" s="192"/>
      <c r="N444" s="193"/>
      <c r="O444" s="193"/>
      <c r="P444" s="193"/>
      <c r="Q444" s="193"/>
      <c r="R444" s="193"/>
      <c r="S444" s="193"/>
      <c r="T444" s="19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88" t="s">
        <v>345</v>
      </c>
      <c r="AU444" s="188" t="s">
        <v>85</v>
      </c>
      <c r="AV444" s="13" t="s">
        <v>85</v>
      </c>
      <c r="AW444" s="13" t="s">
        <v>33</v>
      </c>
      <c r="AX444" s="13" t="s">
        <v>77</v>
      </c>
      <c r="AY444" s="188" t="s">
        <v>337</v>
      </c>
    </row>
    <row r="445" s="13" customFormat="1">
      <c r="A445" s="13"/>
      <c r="B445" s="186"/>
      <c r="C445" s="13"/>
      <c r="D445" s="187" t="s">
        <v>345</v>
      </c>
      <c r="E445" s="188" t="s">
        <v>1</v>
      </c>
      <c r="F445" s="189" t="s">
        <v>793</v>
      </c>
      <c r="G445" s="13"/>
      <c r="H445" s="190">
        <v>-2.1000000000000001</v>
      </c>
      <c r="I445" s="191"/>
      <c r="J445" s="13"/>
      <c r="K445" s="13"/>
      <c r="L445" s="186"/>
      <c r="M445" s="192"/>
      <c r="N445" s="193"/>
      <c r="O445" s="193"/>
      <c r="P445" s="193"/>
      <c r="Q445" s="193"/>
      <c r="R445" s="193"/>
      <c r="S445" s="193"/>
      <c r="T445" s="19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8" t="s">
        <v>345</v>
      </c>
      <c r="AU445" s="188" t="s">
        <v>85</v>
      </c>
      <c r="AV445" s="13" t="s">
        <v>85</v>
      </c>
      <c r="AW445" s="13" t="s">
        <v>33</v>
      </c>
      <c r="AX445" s="13" t="s">
        <v>77</v>
      </c>
      <c r="AY445" s="188" t="s">
        <v>337</v>
      </c>
    </row>
    <row r="446" s="14" customFormat="1">
      <c r="A446" s="14"/>
      <c r="B446" s="195"/>
      <c r="C446" s="14"/>
      <c r="D446" s="187" t="s">
        <v>345</v>
      </c>
      <c r="E446" s="196" t="s">
        <v>1</v>
      </c>
      <c r="F446" s="197" t="s">
        <v>441</v>
      </c>
      <c r="G446" s="14"/>
      <c r="H446" s="198">
        <v>13.74</v>
      </c>
      <c r="I446" s="199"/>
      <c r="J446" s="14"/>
      <c r="K446" s="14"/>
      <c r="L446" s="195"/>
      <c r="M446" s="200"/>
      <c r="N446" s="201"/>
      <c r="O446" s="201"/>
      <c r="P446" s="201"/>
      <c r="Q446" s="201"/>
      <c r="R446" s="201"/>
      <c r="S446" s="201"/>
      <c r="T446" s="202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196" t="s">
        <v>345</v>
      </c>
      <c r="AU446" s="196" t="s">
        <v>85</v>
      </c>
      <c r="AV446" s="14" t="s">
        <v>88</v>
      </c>
      <c r="AW446" s="14" t="s">
        <v>33</v>
      </c>
      <c r="AX446" s="14" t="s">
        <v>77</v>
      </c>
      <c r="AY446" s="196" t="s">
        <v>337</v>
      </c>
    </row>
    <row r="447" s="15" customFormat="1">
      <c r="A447" s="15"/>
      <c r="B447" s="203"/>
      <c r="C447" s="15"/>
      <c r="D447" s="187" t="s">
        <v>345</v>
      </c>
      <c r="E447" s="204" t="s">
        <v>130</v>
      </c>
      <c r="F447" s="205" t="s">
        <v>794</v>
      </c>
      <c r="G447" s="15"/>
      <c r="H447" s="206">
        <v>22.57</v>
      </c>
      <c r="I447" s="207"/>
      <c r="J447" s="15"/>
      <c r="K447" s="15"/>
      <c r="L447" s="203"/>
      <c r="M447" s="208"/>
      <c r="N447" s="209"/>
      <c r="O447" s="209"/>
      <c r="P447" s="209"/>
      <c r="Q447" s="209"/>
      <c r="R447" s="209"/>
      <c r="S447" s="209"/>
      <c r="T447" s="210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04" t="s">
        <v>345</v>
      </c>
      <c r="AU447" s="204" t="s">
        <v>85</v>
      </c>
      <c r="AV447" s="15" t="s">
        <v>91</v>
      </c>
      <c r="AW447" s="15" t="s">
        <v>33</v>
      </c>
      <c r="AX447" s="15" t="s">
        <v>77</v>
      </c>
      <c r="AY447" s="204" t="s">
        <v>337</v>
      </c>
    </row>
    <row r="448" s="13" customFormat="1">
      <c r="A448" s="13"/>
      <c r="B448" s="186"/>
      <c r="C448" s="13"/>
      <c r="D448" s="187" t="s">
        <v>345</v>
      </c>
      <c r="E448" s="188" t="s">
        <v>1</v>
      </c>
      <c r="F448" s="189" t="s">
        <v>127</v>
      </c>
      <c r="G448" s="13"/>
      <c r="H448" s="190">
        <v>22.5</v>
      </c>
      <c r="I448" s="191"/>
      <c r="J448" s="13"/>
      <c r="K448" s="13"/>
      <c r="L448" s="186"/>
      <c r="M448" s="192"/>
      <c r="N448" s="193"/>
      <c r="O448" s="193"/>
      <c r="P448" s="193"/>
      <c r="Q448" s="193"/>
      <c r="R448" s="193"/>
      <c r="S448" s="193"/>
      <c r="T448" s="19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8" t="s">
        <v>345</v>
      </c>
      <c r="AU448" s="188" t="s">
        <v>85</v>
      </c>
      <c r="AV448" s="13" t="s">
        <v>85</v>
      </c>
      <c r="AW448" s="13" t="s">
        <v>33</v>
      </c>
      <c r="AX448" s="13" t="s">
        <v>77</v>
      </c>
      <c r="AY448" s="188" t="s">
        <v>337</v>
      </c>
    </row>
    <row r="449" s="13" customFormat="1">
      <c r="A449" s="13"/>
      <c r="B449" s="186"/>
      <c r="C449" s="13"/>
      <c r="D449" s="187" t="s">
        <v>345</v>
      </c>
      <c r="E449" s="188" t="s">
        <v>1</v>
      </c>
      <c r="F449" s="189" t="s">
        <v>130</v>
      </c>
      <c r="G449" s="13"/>
      <c r="H449" s="190">
        <v>22.57</v>
      </c>
      <c r="I449" s="191"/>
      <c r="J449" s="13"/>
      <c r="K449" s="13"/>
      <c r="L449" s="186"/>
      <c r="M449" s="192"/>
      <c r="N449" s="193"/>
      <c r="O449" s="193"/>
      <c r="P449" s="193"/>
      <c r="Q449" s="193"/>
      <c r="R449" s="193"/>
      <c r="S449" s="193"/>
      <c r="T449" s="19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8" t="s">
        <v>345</v>
      </c>
      <c r="AU449" s="188" t="s">
        <v>85</v>
      </c>
      <c r="AV449" s="13" t="s">
        <v>85</v>
      </c>
      <c r="AW449" s="13" t="s">
        <v>33</v>
      </c>
      <c r="AX449" s="13" t="s">
        <v>77</v>
      </c>
      <c r="AY449" s="188" t="s">
        <v>337</v>
      </c>
    </row>
    <row r="450" s="15" customFormat="1">
      <c r="A450" s="15"/>
      <c r="B450" s="203"/>
      <c r="C450" s="15"/>
      <c r="D450" s="187" t="s">
        <v>345</v>
      </c>
      <c r="E450" s="204" t="s">
        <v>1</v>
      </c>
      <c r="F450" s="205" t="s">
        <v>353</v>
      </c>
      <c r="G450" s="15"/>
      <c r="H450" s="206">
        <v>45.07</v>
      </c>
      <c r="I450" s="207"/>
      <c r="J450" s="15"/>
      <c r="K450" s="15"/>
      <c r="L450" s="203"/>
      <c r="M450" s="208"/>
      <c r="N450" s="209"/>
      <c r="O450" s="209"/>
      <c r="P450" s="209"/>
      <c r="Q450" s="209"/>
      <c r="R450" s="209"/>
      <c r="S450" s="209"/>
      <c r="T450" s="210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04" t="s">
        <v>345</v>
      </c>
      <c r="AU450" s="204" t="s">
        <v>85</v>
      </c>
      <c r="AV450" s="15" t="s">
        <v>91</v>
      </c>
      <c r="AW450" s="15" t="s">
        <v>33</v>
      </c>
      <c r="AX450" s="15" t="s">
        <v>8</v>
      </c>
      <c r="AY450" s="204" t="s">
        <v>337</v>
      </c>
    </row>
    <row r="451" s="2" customFormat="1" ht="24.15" customHeight="1">
      <c r="A451" s="37"/>
      <c r="B451" s="172"/>
      <c r="C451" s="211" t="s">
        <v>795</v>
      </c>
      <c r="D451" s="211" t="s">
        <v>400</v>
      </c>
      <c r="E451" s="212" t="s">
        <v>796</v>
      </c>
      <c r="F451" s="213" t="s">
        <v>797</v>
      </c>
      <c r="G451" s="214" t="s">
        <v>342</v>
      </c>
      <c r="H451" s="215">
        <v>47.323999999999998</v>
      </c>
      <c r="I451" s="216"/>
      <c r="J451" s="217">
        <f>ROUND(I451*H451,0)</f>
        <v>0</v>
      </c>
      <c r="K451" s="213" t="s">
        <v>343</v>
      </c>
      <c r="L451" s="218"/>
      <c r="M451" s="219" t="s">
        <v>1</v>
      </c>
      <c r="N451" s="220" t="s">
        <v>42</v>
      </c>
      <c r="O451" s="76"/>
      <c r="P451" s="182">
        <f>O451*H451</f>
        <v>0</v>
      </c>
      <c r="Q451" s="182">
        <v>0.0028</v>
      </c>
      <c r="R451" s="182">
        <f>Q451*H451</f>
        <v>0.13250719999999999</v>
      </c>
      <c r="S451" s="182">
        <v>0</v>
      </c>
      <c r="T451" s="183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84" t="s">
        <v>376</v>
      </c>
      <c r="AT451" s="184" t="s">
        <v>400</v>
      </c>
      <c r="AU451" s="184" t="s">
        <v>85</v>
      </c>
      <c r="AY451" s="18" t="s">
        <v>337</v>
      </c>
      <c r="BE451" s="185">
        <f>IF(N451="základní",J451,0)</f>
        <v>0</v>
      </c>
      <c r="BF451" s="185">
        <f>IF(N451="snížená",J451,0)</f>
        <v>0</v>
      </c>
      <c r="BG451" s="185">
        <f>IF(N451="zákl. přenesená",J451,0)</f>
        <v>0</v>
      </c>
      <c r="BH451" s="185">
        <f>IF(N451="sníž. přenesená",J451,0)</f>
        <v>0</v>
      </c>
      <c r="BI451" s="185">
        <f>IF(N451="nulová",J451,0)</f>
        <v>0</v>
      </c>
      <c r="BJ451" s="18" t="s">
        <v>8</v>
      </c>
      <c r="BK451" s="185">
        <f>ROUND(I451*H451,0)</f>
        <v>0</v>
      </c>
      <c r="BL451" s="18" t="s">
        <v>91</v>
      </c>
      <c r="BM451" s="184" t="s">
        <v>798</v>
      </c>
    </row>
    <row r="452" s="13" customFormat="1">
      <c r="A452" s="13"/>
      <c r="B452" s="186"/>
      <c r="C452" s="13"/>
      <c r="D452" s="187" t="s">
        <v>345</v>
      </c>
      <c r="E452" s="188" t="s">
        <v>1</v>
      </c>
      <c r="F452" s="189" t="s">
        <v>799</v>
      </c>
      <c r="G452" s="13"/>
      <c r="H452" s="190">
        <v>23.625</v>
      </c>
      <c r="I452" s="191"/>
      <c r="J452" s="13"/>
      <c r="K452" s="13"/>
      <c r="L452" s="186"/>
      <c r="M452" s="192"/>
      <c r="N452" s="193"/>
      <c r="O452" s="193"/>
      <c r="P452" s="193"/>
      <c r="Q452" s="193"/>
      <c r="R452" s="193"/>
      <c r="S452" s="193"/>
      <c r="T452" s="19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88" t="s">
        <v>345</v>
      </c>
      <c r="AU452" s="188" t="s">
        <v>85</v>
      </c>
      <c r="AV452" s="13" t="s">
        <v>85</v>
      </c>
      <c r="AW452" s="13" t="s">
        <v>33</v>
      </c>
      <c r="AX452" s="13" t="s">
        <v>77</v>
      </c>
      <c r="AY452" s="188" t="s">
        <v>337</v>
      </c>
    </row>
    <row r="453" s="13" customFormat="1">
      <c r="A453" s="13"/>
      <c r="B453" s="186"/>
      <c r="C453" s="13"/>
      <c r="D453" s="187" t="s">
        <v>345</v>
      </c>
      <c r="E453" s="188" t="s">
        <v>1</v>
      </c>
      <c r="F453" s="189" t="s">
        <v>800</v>
      </c>
      <c r="G453" s="13"/>
      <c r="H453" s="190">
        <v>23.699000000000002</v>
      </c>
      <c r="I453" s="191"/>
      <c r="J453" s="13"/>
      <c r="K453" s="13"/>
      <c r="L453" s="186"/>
      <c r="M453" s="192"/>
      <c r="N453" s="193"/>
      <c r="O453" s="193"/>
      <c r="P453" s="193"/>
      <c r="Q453" s="193"/>
      <c r="R453" s="193"/>
      <c r="S453" s="193"/>
      <c r="T453" s="19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8" t="s">
        <v>345</v>
      </c>
      <c r="AU453" s="188" t="s">
        <v>85</v>
      </c>
      <c r="AV453" s="13" t="s">
        <v>85</v>
      </c>
      <c r="AW453" s="13" t="s">
        <v>33</v>
      </c>
      <c r="AX453" s="13" t="s">
        <v>77</v>
      </c>
      <c r="AY453" s="188" t="s">
        <v>337</v>
      </c>
    </row>
    <row r="454" s="14" customFormat="1">
      <c r="A454" s="14"/>
      <c r="B454" s="195"/>
      <c r="C454" s="14"/>
      <c r="D454" s="187" t="s">
        <v>345</v>
      </c>
      <c r="E454" s="196" t="s">
        <v>1</v>
      </c>
      <c r="F454" s="197" t="s">
        <v>363</v>
      </c>
      <c r="G454" s="14"/>
      <c r="H454" s="198">
        <v>47.323999999999998</v>
      </c>
      <c r="I454" s="199"/>
      <c r="J454" s="14"/>
      <c r="K454" s="14"/>
      <c r="L454" s="195"/>
      <c r="M454" s="200"/>
      <c r="N454" s="201"/>
      <c r="O454" s="201"/>
      <c r="P454" s="201"/>
      <c r="Q454" s="201"/>
      <c r="R454" s="201"/>
      <c r="S454" s="201"/>
      <c r="T454" s="20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196" t="s">
        <v>345</v>
      </c>
      <c r="AU454" s="196" t="s">
        <v>85</v>
      </c>
      <c r="AV454" s="14" t="s">
        <v>88</v>
      </c>
      <c r="AW454" s="14" t="s">
        <v>33</v>
      </c>
      <c r="AX454" s="14" t="s">
        <v>8</v>
      </c>
      <c r="AY454" s="196" t="s">
        <v>337</v>
      </c>
    </row>
    <row r="455" s="2" customFormat="1" ht="37.8" customHeight="1">
      <c r="A455" s="37"/>
      <c r="B455" s="172"/>
      <c r="C455" s="173" t="s">
        <v>801</v>
      </c>
      <c r="D455" s="173" t="s">
        <v>339</v>
      </c>
      <c r="E455" s="174" t="s">
        <v>802</v>
      </c>
      <c r="F455" s="175" t="s">
        <v>803</v>
      </c>
      <c r="G455" s="176" t="s">
        <v>433</v>
      </c>
      <c r="H455" s="177">
        <v>10.199999999999999</v>
      </c>
      <c r="I455" s="178"/>
      <c r="J455" s="179">
        <f>ROUND(I455*H455,0)</f>
        <v>0</v>
      </c>
      <c r="K455" s="175" t="s">
        <v>343</v>
      </c>
      <c r="L455" s="38"/>
      <c r="M455" s="180" t="s">
        <v>1</v>
      </c>
      <c r="N455" s="181" t="s">
        <v>42</v>
      </c>
      <c r="O455" s="76"/>
      <c r="P455" s="182">
        <f>O455*H455</f>
        <v>0</v>
      </c>
      <c r="Q455" s="182">
        <v>0.001758</v>
      </c>
      <c r="R455" s="182">
        <f>Q455*H455</f>
        <v>0.017931599999999999</v>
      </c>
      <c r="S455" s="182">
        <v>0</v>
      </c>
      <c r="T455" s="183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84" t="s">
        <v>91</v>
      </c>
      <c r="AT455" s="184" t="s">
        <v>339</v>
      </c>
      <c r="AU455" s="184" t="s">
        <v>85</v>
      </c>
      <c r="AY455" s="18" t="s">
        <v>337</v>
      </c>
      <c r="BE455" s="185">
        <f>IF(N455="základní",J455,0)</f>
        <v>0</v>
      </c>
      <c r="BF455" s="185">
        <f>IF(N455="snížená",J455,0)</f>
        <v>0</v>
      </c>
      <c r="BG455" s="185">
        <f>IF(N455="zákl. přenesená",J455,0)</f>
        <v>0</v>
      </c>
      <c r="BH455" s="185">
        <f>IF(N455="sníž. přenesená",J455,0)</f>
        <v>0</v>
      </c>
      <c r="BI455" s="185">
        <f>IF(N455="nulová",J455,0)</f>
        <v>0</v>
      </c>
      <c r="BJ455" s="18" t="s">
        <v>8</v>
      </c>
      <c r="BK455" s="185">
        <f>ROUND(I455*H455,0)</f>
        <v>0</v>
      </c>
      <c r="BL455" s="18" t="s">
        <v>91</v>
      </c>
      <c r="BM455" s="184" t="s">
        <v>804</v>
      </c>
    </row>
    <row r="456" s="13" customFormat="1">
      <c r="A456" s="13"/>
      <c r="B456" s="186"/>
      <c r="C456" s="13"/>
      <c r="D456" s="187" t="s">
        <v>345</v>
      </c>
      <c r="E456" s="188" t="s">
        <v>1</v>
      </c>
      <c r="F456" s="189" t="s">
        <v>805</v>
      </c>
      <c r="G456" s="13"/>
      <c r="H456" s="190">
        <v>10.199999999999999</v>
      </c>
      <c r="I456" s="191"/>
      <c r="J456" s="13"/>
      <c r="K456" s="13"/>
      <c r="L456" s="186"/>
      <c r="M456" s="192"/>
      <c r="N456" s="193"/>
      <c r="O456" s="193"/>
      <c r="P456" s="193"/>
      <c r="Q456" s="193"/>
      <c r="R456" s="193"/>
      <c r="S456" s="193"/>
      <c r="T456" s="19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8" t="s">
        <v>345</v>
      </c>
      <c r="AU456" s="188" t="s">
        <v>85</v>
      </c>
      <c r="AV456" s="13" t="s">
        <v>85</v>
      </c>
      <c r="AW456" s="13" t="s">
        <v>33</v>
      </c>
      <c r="AX456" s="13" t="s">
        <v>77</v>
      </c>
      <c r="AY456" s="188" t="s">
        <v>337</v>
      </c>
    </row>
    <row r="457" s="14" customFormat="1">
      <c r="A457" s="14"/>
      <c r="B457" s="195"/>
      <c r="C457" s="14"/>
      <c r="D457" s="187" t="s">
        <v>345</v>
      </c>
      <c r="E457" s="196" t="s">
        <v>133</v>
      </c>
      <c r="F457" s="197" t="s">
        <v>363</v>
      </c>
      <c r="G457" s="14"/>
      <c r="H457" s="198">
        <v>10.199999999999999</v>
      </c>
      <c r="I457" s="199"/>
      <c r="J457" s="14"/>
      <c r="K457" s="14"/>
      <c r="L457" s="195"/>
      <c r="M457" s="200"/>
      <c r="N457" s="201"/>
      <c r="O457" s="201"/>
      <c r="P457" s="201"/>
      <c r="Q457" s="201"/>
      <c r="R457" s="201"/>
      <c r="S457" s="201"/>
      <c r="T457" s="20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6" t="s">
        <v>345</v>
      </c>
      <c r="AU457" s="196" t="s">
        <v>85</v>
      </c>
      <c r="AV457" s="14" t="s">
        <v>88</v>
      </c>
      <c r="AW457" s="14" t="s">
        <v>33</v>
      </c>
      <c r="AX457" s="14" t="s">
        <v>8</v>
      </c>
      <c r="AY457" s="196" t="s">
        <v>337</v>
      </c>
    </row>
    <row r="458" s="2" customFormat="1" ht="24.15" customHeight="1">
      <c r="A458" s="37"/>
      <c r="B458" s="172"/>
      <c r="C458" s="211" t="s">
        <v>806</v>
      </c>
      <c r="D458" s="211" t="s">
        <v>400</v>
      </c>
      <c r="E458" s="212" t="s">
        <v>807</v>
      </c>
      <c r="F458" s="213" t="s">
        <v>808</v>
      </c>
      <c r="G458" s="214" t="s">
        <v>342</v>
      </c>
      <c r="H458" s="215">
        <v>2.2440000000000002</v>
      </c>
      <c r="I458" s="216"/>
      <c r="J458" s="217">
        <f>ROUND(I458*H458,0)</f>
        <v>0</v>
      </c>
      <c r="K458" s="213" t="s">
        <v>343</v>
      </c>
      <c r="L458" s="218"/>
      <c r="M458" s="219" t="s">
        <v>1</v>
      </c>
      <c r="N458" s="220" t="s">
        <v>42</v>
      </c>
      <c r="O458" s="76"/>
      <c r="P458" s="182">
        <f>O458*H458</f>
        <v>0</v>
      </c>
      <c r="Q458" s="182">
        <v>0.0014</v>
      </c>
      <c r="R458" s="182">
        <f>Q458*H458</f>
        <v>0.0031416000000000005</v>
      </c>
      <c r="S458" s="182">
        <v>0</v>
      </c>
      <c r="T458" s="183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84" t="s">
        <v>376</v>
      </c>
      <c r="AT458" s="184" t="s">
        <v>400</v>
      </c>
      <c r="AU458" s="184" t="s">
        <v>85</v>
      </c>
      <c r="AY458" s="18" t="s">
        <v>337</v>
      </c>
      <c r="BE458" s="185">
        <f>IF(N458="základní",J458,0)</f>
        <v>0</v>
      </c>
      <c r="BF458" s="185">
        <f>IF(N458="snížená",J458,0)</f>
        <v>0</v>
      </c>
      <c r="BG458" s="185">
        <f>IF(N458="zákl. přenesená",J458,0)</f>
        <v>0</v>
      </c>
      <c r="BH458" s="185">
        <f>IF(N458="sníž. přenesená",J458,0)</f>
        <v>0</v>
      </c>
      <c r="BI458" s="185">
        <f>IF(N458="nulová",J458,0)</f>
        <v>0</v>
      </c>
      <c r="BJ458" s="18" t="s">
        <v>8</v>
      </c>
      <c r="BK458" s="185">
        <f>ROUND(I458*H458,0)</f>
        <v>0</v>
      </c>
      <c r="BL458" s="18" t="s">
        <v>91</v>
      </c>
      <c r="BM458" s="184" t="s">
        <v>809</v>
      </c>
    </row>
    <row r="459" s="13" customFormat="1">
      <c r="A459" s="13"/>
      <c r="B459" s="186"/>
      <c r="C459" s="13"/>
      <c r="D459" s="187" t="s">
        <v>345</v>
      </c>
      <c r="E459" s="188" t="s">
        <v>1</v>
      </c>
      <c r="F459" s="189" t="s">
        <v>810</v>
      </c>
      <c r="G459" s="13"/>
      <c r="H459" s="190">
        <v>2.2440000000000002</v>
      </c>
      <c r="I459" s="191"/>
      <c r="J459" s="13"/>
      <c r="K459" s="13"/>
      <c r="L459" s="186"/>
      <c r="M459" s="192"/>
      <c r="N459" s="193"/>
      <c r="O459" s="193"/>
      <c r="P459" s="193"/>
      <c r="Q459" s="193"/>
      <c r="R459" s="193"/>
      <c r="S459" s="193"/>
      <c r="T459" s="19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88" t="s">
        <v>345</v>
      </c>
      <c r="AU459" s="188" t="s">
        <v>85</v>
      </c>
      <c r="AV459" s="13" t="s">
        <v>85</v>
      </c>
      <c r="AW459" s="13" t="s">
        <v>33</v>
      </c>
      <c r="AX459" s="13" t="s">
        <v>8</v>
      </c>
      <c r="AY459" s="188" t="s">
        <v>337</v>
      </c>
    </row>
    <row r="460" s="2" customFormat="1" ht="37.8" customHeight="1">
      <c r="A460" s="37"/>
      <c r="B460" s="172"/>
      <c r="C460" s="173" t="s">
        <v>811</v>
      </c>
      <c r="D460" s="173" t="s">
        <v>339</v>
      </c>
      <c r="E460" s="174" t="s">
        <v>812</v>
      </c>
      <c r="F460" s="175" t="s">
        <v>813</v>
      </c>
      <c r="G460" s="176" t="s">
        <v>433</v>
      </c>
      <c r="H460" s="177">
        <v>5.5</v>
      </c>
      <c r="I460" s="178"/>
      <c r="J460" s="179">
        <f>ROUND(I460*H460,0)</f>
        <v>0</v>
      </c>
      <c r="K460" s="175" t="s">
        <v>343</v>
      </c>
      <c r="L460" s="38"/>
      <c r="M460" s="180" t="s">
        <v>1</v>
      </c>
      <c r="N460" s="181" t="s">
        <v>42</v>
      </c>
      <c r="O460" s="76"/>
      <c r="P460" s="182">
        <f>O460*H460</f>
        <v>0</v>
      </c>
      <c r="Q460" s="182">
        <v>0.0033899999999999998</v>
      </c>
      <c r="R460" s="182">
        <f>Q460*H460</f>
        <v>0.018644999999999998</v>
      </c>
      <c r="S460" s="182">
        <v>0</v>
      </c>
      <c r="T460" s="183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84" t="s">
        <v>91</v>
      </c>
      <c r="AT460" s="184" t="s">
        <v>339</v>
      </c>
      <c r="AU460" s="184" t="s">
        <v>85</v>
      </c>
      <c r="AY460" s="18" t="s">
        <v>337</v>
      </c>
      <c r="BE460" s="185">
        <f>IF(N460="základní",J460,0)</f>
        <v>0</v>
      </c>
      <c r="BF460" s="185">
        <f>IF(N460="snížená",J460,0)</f>
        <v>0</v>
      </c>
      <c r="BG460" s="185">
        <f>IF(N460="zákl. přenesená",J460,0)</f>
        <v>0</v>
      </c>
      <c r="BH460" s="185">
        <f>IF(N460="sníž. přenesená",J460,0)</f>
        <v>0</v>
      </c>
      <c r="BI460" s="185">
        <f>IF(N460="nulová",J460,0)</f>
        <v>0</v>
      </c>
      <c r="BJ460" s="18" t="s">
        <v>8</v>
      </c>
      <c r="BK460" s="185">
        <f>ROUND(I460*H460,0)</f>
        <v>0</v>
      </c>
      <c r="BL460" s="18" t="s">
        <v>91</v>
      </c>
      <c r="BM460" s="184" t="s">
        <v>814</v>
      </c>
    </row>
    <row r="461" s="13" customFormat="1">
      <c r="A461" s="13"/>
      <c r="B461" s="186"/>
      <c r="C461" s="13"/>
      <c r="D461" s="187" t="s">
        <v>345</v>
      </c>
      <c r="E461" s="188" t="s">
        <v>1</v>
      </c>
      <c r="F461" s="189" t="s">
        <v>815</v>
      </c>
      <c r="G461" s="13"/>
      <c r="H461" s="190">
        <v>5.5</v>
      </c>
      <c r="I461" s="191"/>
      <c r="J461" s="13"/>
      <c r="K461" s="13"/>
      <c r="L461" s="186"/>
      <c r="M461" s="192"/>
      <c r="N461" s="193"/>
      <c r="O461" s="193"/>
      <c r="P461" s="193"/>
      <c r="Q461" s="193"/>
      <c r="R461" s="193"/>
      <c r="S461" s="193"/>
      <c r="T461" s="19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88" t="s">
        <v>345</v>
      </c>
      <c r="AU461" s="188" t="s">
        <v>85</v>
      </c>
      <c r="AV461" s="13" t="s">
        <v>85</v>
      </c>
      <c r="AW461" s="13" t="s">
        <v>33</v>
      </c>
      <c r="AX461" s="13" t="s">
        <v>77</v>
      </c>
      <c r="AY461" s="188" t="s">
        <v>337</v>
      </c>
    </row>
    <row r="462" s="14" customFormat="1">
      <c r="A462" s="14"/>
      <c r="B462" s="195"/>
      <c r="C462" s="14"/>
      <c r="D462" s="187" t="s">
        <v>345</v>
      </c>
      <c r="E462" s="196" t="s">
        <v>136</v>
      </c>
      <c r="F462" s="197" t="s">
        <v>363</v>
      </c>
      <c r="G462" s="14"/>
      <c r="H462" s="198">
        <v>5.5</v>
      </c>
      <c r="I462" s="199"/>
      <c r="J462" s="14"/>
      <c r="K462" s="14"/>
      <c r="L462" s="195"/>
      <c r="M462" s="200"/>
      <c r="N462" s="201"/>
      <c r="O462" s="201"/>
      <c r="P462" s="201"/>
      <c r="Q462" s="201"/>
      <c r="R462" s="201"/>
      <c r="S462" s="201"/>
      <c r="T462" s="20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6" t="s">
        <v>345</v>
      </c>
      <c r="AU462" s="196" t="s">
        <v>85</v>
      </c>
      <c r="AV462" s="14" t="s">
        <v>88</v>
      </c>
      <c r="AW462" s="14" t="s">
        <v>33</v>
      </c>
      <c r="AX462" s="14" t="s">
        <v>8</v>
      </c>
      <c r="AY462" s="196" t="s">
        <v>337</v>
      </c>
    </row>
    <row r="463" s="2" customFormat="1" ht="24.15" customHeight="1">
      <c r="A463" s="37"/>
      <c r="B463" s="172"/>
      <c r="C463" s="211" t="s">
        <v>816</v>
      </c>
      <c r="D463" s="211" t="s">
        <v>400</v>
      </c>
      <c r="E463" s="212" t="s">
        <v>807</v>
      </c>
      <c r="F463" s="213" t="s">
        <v>808</v>
      </c>
      <c r="G463" s="214" t="s">
        <v>342</v>
      </c>
      <c r="H463" s="215">
        <v>2.4199999999999999</v>
      </c>
      <c r="I463" s="216"/>
      <c r="J463" s="217">
        <f>ROUND(I463*H463,0)</f>
        <v>0</v>
      </c>
      <c r="K463" s="213" t="s">
        <v>343</v>
      </c>
      <c r="L463" s="218"/>
      <c r="M463" s="219" t="s">
        <v>1</v>
      </c>
      <c r="N463" s="220" t="s">
        <v>42</v>
      </c>
      <c r="O463" s="76"/>
      <c r="P463" s="182">
        <f>O463*H463</f>
        <v>0</v>
      </c>
      <c r="Q463" s="182">
        <v>0.0014</v>
      </c>
      <c r="R463" s="182">
        <f>Q463*H463</f>
        <v>0.003388</v>
      </c>
      <c r="S463" s="182">
        <v>0</v>
      </c>
      <c r="T463" s="183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84" t="s">
        <v>376</v>
      </c>
      <c r="AT463" s="184" t="s">
        <v>400</v>
      </c>
      <c r="AU463" s="184" t="s">
        <v>85</v>
      </c>
      <c r="AY463" s="18" t="s">
        <v>337</v>
      </c>
      <c r="BE463" s="185">
        <f>IF(N463="základní",J463,0)</f>
        <v>0</v>
      </c>
      <c r="BF463" s="185">
        <f>IF(N463="snížená",J463,0)</f>
        <v>0</v>
      </c>
      <c r="BG463" s="185">
        <f>IF(N463="zákl. přenesená",J463,0)</f>
        <v>0</v>
      </c>
      <c r="BH463" s="185">
        <f>IF(N463="sníž. přenesená",J463,0)</f>
        <v>0</v>
      </c>
      <c r="BI463" s="185">
        <f>IF(N463="nulová",J463,0)</f>
        <v>0</v>
      </c>
      <c r="BJ463" s="18" t="s">
        <v>8</v>
      </c>
      <c r="BK463" s="185">
        <f>ROUND(I463*H463,0)</f>
        <v>0</v>
      </c>
      <c r="BL463" s="18" t="s">
        <v>91</v>
      </c>
      <c r="BM463" s="184" t="s">
        <v>817</v>
      </c>
    </row>
    <row r="464" s="13" customFormat="1">
      <c r="A464" s="13"/>
      <c r="B464" s="186"/>
      <c r="C464" s="13"/>
      <c r="D464" s="187" t="s">
        <v>345</v>
      </c>
      <c r="E464" s="188" t="s">
        <v>1</v>
      </c>
      <c r="F464" s="189" t="s">
        <v>818</v>
      </c>
      <c r="G464" s="13"/>
      <c r="H464" s="190">
        <v>2.4199999999999999</v>
      </c>
      <c r="I464" s="191"/>
      <c r="J464" s="13"/>
      <c r="K464" s="13"/>
      <c r="L464" s="186"/>
      <c r="M464" s="192"/>
      <c r="N464" s="193"/>
      <c r="O464" s="193"/>
      <c r="P464" s="193"/>
      <c r="Q464" s="193"/>
      <c r="R464" s="193"/>
      <c r="S464" s="193"/>
      <c r="T464" s="19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8" t="s">
        <v>345</v>
      </c>
      <c r="AU464" s="188" t="s">
        <v>85</v>
      </c>
      <c r="AV464" s="13" t="s">
        <v>85</v>
      </c>
      <c r="AW464" s="13" t="s">
        <v>33</v>
      </c>
      <c r="AX464" s="13" t="s">
        <v>8</v>
      </c>
      <c r="AY464" s="188" t="s">
        <v>337</v>
      </c>
    </row>
    <row r="465" s="2" customFormat="1" ht="44.25" customHeight="1">
      <c r="A465" s="37"/>
      <c r="B465" s="172"/>
      <c r="C465" s="173" t="s">
        <v>819</v>
      </c>
      <c r="D465" s="173" t="s">
        <v>339</v>
      </c>
      <c r="E465" s="174" t="s">
        <v>820</v>
      </c>
      <c r="F465" s="175" t="s">
        <v>821</v>
      </c>
      <c r="G465" s="176" t="s">
        <v>342</v>
      </c>
      <c r="H465" s="177">
        <v>144.309</v>
      </c>
      <c r="I465" s="178"/>
      <c r="J465" s="179">
        <f>ROUND(I465*H465,0)</f>
        <v>0</v>
      </c>
      <c r="K465" s="175" t="s">
        <v>343</v>
      </c>
      <c r="L465" s="38"/>
      <c r="M465" s="180" t="s">
        <v>1</v>
      </c>
      <c r="N465" s="181" t="s">
        <v>42</v>
      </c>
      <c r="O465" s="76"/>
      <c r="P465" s="182">
        <f>O465*H465</f>
        <v>0</v>
      </c>
      <c r="Q465" s="182">
        <v>0.01151696</v>
      </c>
      <c r="R465" s="182">
        <f>Q465*H465</f>
        <v>1.66200098064</v>
      </c>
      <c r="S465" s="182">
        <v>0</v>
      </c>
      <c r="T465" s="183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84" t="s">
        <v>91</v>
      </c>
      <c r="AT465" s="184" t="s">
        <v>339</v>
      </c>
      <c r="AU465" s="184" t="s">
        <v>85</v>
      </c>
      <c r="AY465" s="18" t="s">
        <v>337</v>
      </c>
      <c r="BE465" s="185">
        <f>IF(N465="základní",J465,0)</f>
        <v>0</v>
      </c>
      <c r="BF465" s="185">
        <f>IF(N465="snížená",J465,0)</f>
        <v>0</v>
      </c>
      <c r="BG465" s="185">
        <f>IF(N465="zákl. přenesená",J465,0)</f>
        <v>0</v>
      </c>
      <c r="BH465" s="185">
        <f>IF(N465="sníž. přenesená",J465,0)</f>
        <v>0</v>
      </c>
      <c r="BI465" s="185">
        <f>IF(N465="nulová",J465,0)</f>
        <v>0</v>
      </c>
      <c r="BJ465" s="18" t="s">
        <v>8</v>
      </c>
      <c r="BK465" s="185">
        <f>ROUND(I465*H465,0)</f>
        <v>0</v>
      </c>
      <c r="BL465" s="18" t="s">
        <v>91</v>
      </c>
      <c r="BM465" s="184" t="s">
        <v>822</v>
      </c>
    </row>
    <row r="466" s="13" customFormat="1">
      <c r="A466" s="13"/>
      <c r="B466" s="186"/>
      <c r="C466" s="13"/>
      <c r="D466" s="187" t="s">
        <v>345</v>
      </c>
      <c r="E466" s="188" t="s">
        <v>1</v>
      </c>
      <c r="F466" s="189" t="s">
        <v>823</v>
      </c>
      <c r="G466" s="13"/>
      <c r="H466" s="190">
        <v>29.965</v>
      </c>
      <c r="I466" s="191"/>
      <c r="J466" s="13"/>
      <c r="K466" s="13"/>
      <c r="L466" s="186"/>
      <c r="M466" s="192"/>
      <c r="N466" s="193"/>
      <c r="O466" s="193"/>
      <c r="P466" s="193"/>
      <c r="Q466" s="193"/>
      <c r="R466" s="193"/>
      <c r="S466" s="193"/>
      <c r="T466" s="19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88" t="s">
        <v>345</v>
      </c>
      <c r="AU466" s="188" t="s">
        <v>85</v>
      </c>
      <c r="AV466" s="13" t="s">
        <v>85</v>
      </c>
      <c r="AW466" s="13" t="s">
        <v>33</v>
      </c>
      <c r="AX466" s="13" t="s">
        <v>77</v>
      </c>
      <c r="AY466" s="188" t="s">
        <v>337</v>
      </c>
    </row>
    <row r="467" s="13" customFormat="1">
      <c r="A467" s="13"/>
      <c r="B467" s="186"/>
      <c r="C467" s="13"/>
      <c r="D467" s="187" t="s">
        <v>345</v>
      </c>
      <c r="E467" s="188" t="s">
        <v>1</v>
      </c>
      <c r="F467" s="189" t="s">
        <v>824</v>
      </c>
      <c r="G467" s="13"/>
      <c r="H467" s="190">
        <v>-14.682</v>
      </c>
      <c r="I467" s="191"/>
      <c r="J467" s="13"/>
      <c r="K467" s="13"/>
      <c r="L467" s="186"/>
      <c r="M467" s="192"/>
      <c r="N467" s="193"/>
      <c r="O467" s="193"/>
      <c r="P467" s="193"/>
      <c r="Q467" s="193"/>
      <c r="R467" s="193"/>
      <c r="S467" s="193"/>
      <c r="T467" s="19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8" t="s">
        <v>345</v>
      </c>
      <c r="AU467" s="188" t="s">
        <v>85</v>
      </c>
      <c r="AV467" s="13" t="s">
        <v>85</v>
      </c>
      <c r="AW467" s="13" t="s">
        <v>33</v>
      </c>
      <c r="AX467" s="13" t="s">
        <v>77</v>
      </c>
      <c r="AY467" s="188" t="s">
        <v>337</v>
      </c>
    </row>
    <row r="468" s="14" customFormat="1">
      <c r="A468" s="14"/>
      <c r="B468" s="195"/>
      <c r="C468" s="14"/>
      <c r="D468" s="187" t="s">
        <v>345</v>
      </c>
      <c r="E468" s="196" t="s">
        <v>1</v>
      </c>
      <c r="F468" s="197" t="s">
        <v>825</v>
      </c>
      <c r="G468" s="14"/>
      <c r="H468" s="198">
        <v>15.283</v>
      </c>
      <c r="I468" s="199"/>
      <c r="J468" s="14"/>
      <c r="K468" s="14"/>
      <c r="L468" s="195"/>
      <c r="M468" s="200"/>
      <c r="N468" s="201"/>
      <c r="O468" s="201"/>
      <c r="P468" s="201"/>
      <c r="Q468" s="201"/>
      <c r="R468" s="201"/>
      <c r="S468" s="201"/>
      <c r="T468" s="20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196" t="s">
        <v>345</v>
      </c>
      <c r="AU468" s="196" t="s">
        <v>85</v>
      </c>
      <c r="AV468" s="14" t="s">
        <v>88</v>
      </c>
      <c r="AW468" s="14" t="s">
        <v>33</v>
      </c>
      <c r="AX468" s="14" t="s">
        <v>77</v>
      </c>
      <c r="AY468" s="196" t="s">
        <v>337</v>
      </c>
    </row>
    <row r="469" s="13" customFormat="1">
      <c r="A469" s="13"/>
      <c r="B469" s="186"/>
      <c r="C469" s="13"/>
      <c r="D469" s="187" t="s">
        <v>345</v>
      </c>
      <c r="E469" s="188" t="s">
        <v>1</v>
      </c>
      <c r="F469" s="189" t="s">
        <v>826</v>
      </c>
      <c r="G469" s="13"/>
      <c r="H469" s="190">
        <v>33.033999999999999</v>
      </c>
      <c r="I469" s="191"/>
      <c r="J469" s="13"/>
      <c r="K469" s="13"/>
      <c r="L469" s="186"/>
      <c r="M469" s="192"/>
      <c r="N469" s="193"/>
      <c r="O469" s="193"/>
      <c r="P469" s="193"/>
      <c r="Q469" s="193"/>
      <c r="R469" s="193"/>
      <c r="S469" s="193"/>
      <c r="T469" s="19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88" t="s">
        <v>345</v>
      </c>
      <c r="AU469" s="188" t="s">
        <v>85</v>
      </c>
      <c r="AV469" s="13" t="s">
        <v>85</v>
      </c>
      <c r="AW469" s="13" t="s">
        <v>33</v>
      </c>
      <c r="AX469" s="13" t="s">
        <v>77</v>
      </c>
      <c r="AY469" s="188" t="s">
        <v>337</v>
      </c>
    </row>
    <row r="470" s="13" customFormat="1">
      <c r="A470" s="13"/>
      <c r="B470" s="186"/>
      <c r="C470" s="13"/>
      <c r="D470" s="187" t="s">
        <v>345</v>
      </c>
      <c r="E470" s="188" t="s">
        <v>1</v>
      </c>
      <c r="F470" s="189" t="s">
        <v>827</v>
      </c>
      <c r="G470" s="13"/>
      <c r="H470" s="190">
        <v>-2.0299999999999998</v>
      </c>
      <c r="I470" s="191"/>
      <c r="J470" s="13"/>
      <c r="K470" s="13"/>
      <c r="L470" s="186"/>
      <c r="M470" s="192"/>
      <c r="N470" s="193"/>
      <c r="O470" s="193"/>
      <c r="P470" s="193"/>
      <c r="Q470" s="193"/>
      <c r="R470" s="193"/>
      <c r="S470" s="193"/>
      <c r="T470" s="19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8" t="s">
        <v>345</v>
      </c>
      <c r="AU470" s="188" t="s">
        <v>85</v>
      </c>
      <c r="AV470" s="13" t="s">
        <v>85</v>
      </c>
      <c r="AW470" s="13" t="s">
        <v>33</v>
      </c>
      <c r="AX470" s="13" t="s">
        <v>77</v>
      </c>
      <c r="AY470" s="188" t="s">
        <v>337</v>
      </c>
    </row>
    <row r="471" s="14" customFormat="1">
      <c r="A471" s="14"/>
      <c r="B471" s="195"/>
      <c r="C471" s="14"/>
      <c r="D471" s="187" t="s">
        <v>345</v>
      </c>
      <c r="E471" s="196" t="s">
        <v>1</v>
      </c>
      <c r="F471" s="197" t="s">
        <v>828</v>
      </c>
      <c r="G471" s="14"/>
      <c r="H471" s="198">
        <v>31.004000000000001</v>
      </c>
      <c r="I471" s="199"/>
      <c r="J471" s="14"/>
      <c r="K471" s="14"/>
      <c r="L471" s="195"/>
      <c r="M471" s="200"/>
      <c r="N471" s="201"/>
      <c r="O471" s="201"/>
      <c r="P471" s="201"/>
      <c r="Q471" s="201"/>
      <c r="R471" s="201"/>
      <c r="S471" s="201"/>
      <c r="T471" s="20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196" t="s">
        <v>345</v>
      </c>
      <c r="AU471" s="196" t="s">
        <v>85</v>
      </c>
      <c r="AV471" s="14" t="s">
        <v>88</v>
      </c>
      <c r="AW471" s="14" t="s">
        <v>33</v>
      </c>
      <c r="AX471" s="14" t="s">
        <v>77</v>
      </c>
      <c r="AY471" s="196" t="s">
        <v>337</v>
      </c>
    </row>
    <row r="472" s="13" customFormat="1">
      <c r="A472" s="13"/>
      <c r="B472" s="186"/>
      <c r="C472" s="13"/>
      <c r="D472" s="187" t="s">
        <v>345</v>
      </c>
      <c r="E472" s="188" t="s">
        <v>1</v>
      </c>
      <c r="F472" s="189" t="s">
        <v>829</v>
      </c>
      <c r="G472" s="13"/>
      <c r="H472" s="190">
        <v>36.457000000000001</v>
      </c>
      <c r="I472" s="191"/>
      <c r="J472" s="13"/>
      <c r="K472" s="13"/>
      <c r="L472" s="186"/>
      <c r="M472" s="192"/>
      <c r="N472" s="193"/>
      <c r="O472" s="193"/>
      <c r="P472" s="193"/>
      <c r="Q472" s="193"/>
      <c r="R472" s="193"/>
      <c r="S472" s="193"/>
      <c r="T472" s="19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8" t="s">
        <v>345</v>
      </c>
      <c r="AU472" s="188" t="s">
        <v>85</v>
      </c>
      <c r="AV472" s="13" t="s">
        <v>85</v>
      </c>
      <c r="AW472" s="13" t="s">
        <v>33</v>
      </c>
      <c r="AX472" s="13" t="s">
        <v>77</v>
      </c>
      <c r="AY472" s="188" t="s">
        <v>337</v>
      </c>
    </row>
    <row r="473" s="13" customFormat="1">
      <c r="A473" s="13"/>
      <c r="B473" s="186"/>
      <c r="C473" s="13"/>
      <c r="D473" s="187" t="s">
        <v>345</v>
      </c>
      <c r="E473" s="188" t="s">
        <v>1</v>
      </c>
      <c r="F473" s="189" t="s">
        <v>830</v>
      </c>
      <c r="G473" s="13"/>
      <c r="H473" s="190">
        <v>-4.4100000000000001</v>
      </c>
      <c r="I473" s="191"/>
      <c r="J473" s="13"/>
      <c r="K473" s="13"/>
      <c r="L473" s="186"/>
      <c r="M473" s="192"/>
      <c r="N473" s="193"/>
      <c r="O473" s="193"/>
      <c r="P473" s="193"/>
      <c r="Q473" s="193"/>
      <c r="R473" s="193"/>
      <c r="S473" s="193"/>
      <c r="T473" s="19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88" t="s">
        <v>345</v>
      </c>
      <c r="AU473" s="188" t="s">
        <v>85</v>
      </c>
      <c r="AV473" s="13" t="s">
        <v>85</v>
      </c>
      <c r="AW473" s="13" t="s">
        <v>33</v>
      </c>
      <c r="AX473" s="13" t="s">
        <v>77</v>
      </c>
      <c r="AY473" s="188" t="s">
        <v>337</v>
      </c>
    </row>
    <row r="474" s="14" customFormat="1">
      <c r="A474" s="14"/>
      <c r="B474" s="195"/>
      <c r="C474" s="14"/>
      <c r="D474" s="187" t="s">
        <v>345</v>
      </c>
      <c r="E474" s="196" t="s">
        <v>1</v>
      </c>
      <c r="F474" s="197" t="s">
        <v>831</v>
      </c>
      <c r="G474" s="14"/>
      <c r="H474" s="198">
        <v>32.046999999999997</v>
      </c>
      <c r="I474" s="199"/>
      <c r="J474" s="14"/>
      <c r="K474" s="14"/>
      <c r="L474" s="195"/>
      <c r="M474" s="200"/>
      <c r="N474" s="201"/>
      <c r="O474" s="201"/>
      <c r="P474" s="201"/>
      <c r="Q474" s="201"/>
      <c r="R474" s="201"/>
      <c r="S474" s="201"/>
      <c r="T474" s="20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196" t="s">
        <v>345</v>
      </c>
      <c r="AU474" s="196" t="s">
        <v>85</v>
      </c>
      <c r="AV474" s="14" t="s">
        <v>88</v>
      </c>
      <c r="AW474" s="14" t="s">
        <v>33</v>
      </c>
      <c r="AX474" s="14" t="s">
        <v>77</v>
      </c>
      <c r="AY474" s="196" t="s">
        <v>337</v>
      </c>
    </row>
    <row r="475" s="15" customFormat="1">
      <c r="A475" s="15"/>
      <c r="B475" s="203"/>
      <c r="C475" s="15"/>
      <c r="D475" s="187" t="s">
        <v>345</v>
      </c>
      <c r="E475" s="204" t="s">
        <v>139</v>
      </c>
      <c r="F475" s="205" t="s">
        <v>832</v>
      </c>
      <c r="G475" s="15"/>
      <c r="H475" s="206">
        <v>78.334000000000003</v>
      </c>
      <c r="I475" s="207"/>
      <c r="J475" s="15"/>
      <c r="K475" s="15"/>
      <c r="L475" s="203"/>
      <c r="M475" s="208"/>
      <c r="N475" s="209"/>
      <c r="O475" s="209"/>
      <c r="P475" s="209"/>
      <c r="Q475" s="209"/>
      <c r="R475" s="209"/>
      <c r="S475" s="209"/>
      <c r="T475" s="210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04" t="s">
        <v>345</v>
      </c>
      <c r="AU475" s="204" t="s">
        <v>85</v>
      </c>
      <c r="AV475" s="15" t="s">
        <v>91</v>
      </c>
      <c r="AW475" s="15" t="s">
        <v>33</v>
      </c>
      <c r="AX475" s="15" t="s">
        <v>77</v>
      </c>
      <c r="AY475" s="204" t="s">
        <v>337</v>
      </c>
    </row>
    <row r="476" s="13" customFormat="1">
      <c r="A476" s="13"/>
      <c r="B476" s="186"/>
      <c r="C476" s="13"/>
      <c r="D476" s="187" t="s">
        <v>345</v>
      </c>
      <c r="E476" s="188" t="s">
        <v>1</v>
      </c>
      <c r="F476" s="189" t="s">
        <v>833</v>
      </c>
      <c r="G476" s="13"/>
      <c r="H476" s="190">
        <v>42.405999999999999</v>
      </c>
      <c r="I476" s="191"/>
      <c r="J476" s="13"/>
      <c r="K476" s="13"/>
      <c r="L476" s="186"/>
      <c r="M476" s="192"/>
      <c r="N476" s="193"/>
      <c r="O476" s="193"/>
      <c r="P476" s="193"/>
      <c r="Q476" s="193"/>
      <c r="R476" s="193"/>
      <c r="S476" s="193"/>
      <c r="T476" s="19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8" t="s">
        <v>345</v>
      </c>
      <c r="AU476" s="188" t="s">
        <v>85</v>
      </c>
      <c r="AV476" s="13" t="s">
        <v>85</v>
      </c>
      <c r="AW476" s="13" t="s">
        <v>33</v>
      </c>
      <c r="AX476" s="13" t="s">
        <v>77</v>
      </c>
      <c r="AY476" s="188" t="s">
        <v>337</v>
      </c>
    </row>
    <row r="477" s="13" customFormat="1">
      <c r="A477" s="13"/>
      <c r="B477" s="186"/>
      <c r="C477" s="13"/>
      <c r="D477" s="187" t="s">
        <v>345</v>
      </c>
      <c r="E477" s="188" t="s">
        <v>1</v>
      </c>
      <c r="F477" s="189" t="s">
        <v>834</v>
      </c>
      <c r="G477" s="13"/>
      <c r="H477" s="190">
        <v>-1.8999999999999999</v>
      </c>
      <c r="I477" s="191"/>
      <c r="J477" s="13"/>
      <c r="K477" s="13"/>
      <c r="L477" s="186"/>
      <c r="M477" s="192"/>
      <c r="N477" s="193"/>
      <c r="O477" s="193"/>
      <c r="P477" s="193"/>
      <c r="Q477" s="193"/>
      <c r="R477" s="193"/>
      <c r="S477" s="193"/>
      <c r="T477" s="19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88" t="s">
        <v>345</v>
      </c>
      <c r="AU477" s="188" t="s">
        <v>85</v>
      </c>
      <c r="AV477" s="13" t="s">
        <v>85</v>
      </c>
      <c r="AW477" s="13" t="s">
        <v>33</v>
      </c>
      <c r="AX477" s="13" t="s">
        <v>77</v>
      </c>
      <c r="AY477" s="188" t="s">
        <v>337</v>
      </c>
    </row>
    <row r="478" s="13" customFormat="1">
      <c r="A478" s="13"/>
      <c r="B478" s="186"/>
      <c r="C478" s="13"/>
      <c r="D478" s="187" t="s">
        <v>345</v>
      </c>
      <c r="E478" s="188" t="s">
        <v>1</v>
      </c>
      <c r="F478" s="189" t="s">
        <v>835</v>
      </c>
      <c r="G478" s="13"/>
      <c r="H478" s="190">
        <v>-1.9199999999999999</v>
      </c>
      <c r="I478" s="191"/>
      <c r="J478" s="13"/>
      <c r="K478" s="13"/>
      <c r="L478" s="186"/>
      <c r="M478" s="192"/>
      <c r="N478" s="193"/>
      <c r="O478" s="193"/>
      <c r="P478" s="193"/>
      <c r="Q478" s="193"/>
      <c r="R478" s="193"/>
      <c r="S478" s="193"/>
      <c r="T478" s="19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88" t="s">
        <v>345</v>
      </c>
      <c r="AU478" s="188" t="s">
        <v>85</v>
      </c>
      <c r="AV478" s="13" t="s">
        <v>85</v>
      </c>
      <c r="AW478" s="13" t="s">
        <v>33</v>
      </c>
      <c r="AX478" s="13" t="s">
        <v>77</v>
      </c>
      <c r="AY478" s="188" t="s">
        <v>337</v>
      </c>
    </row>
    <row r="479" s="13" customFormat="1">
      <c r="A479" s="13"/>
      <c r="B479" s="186"/>
      <c r="C479" s="13"/>
      <c r="D479" s="187" t="s">
        <v>345</v>
      </c>
      <c r="E479" s="188" t="s">
        <v>1</v>
      </c>
      <c r="F479" s="189" t="s">
        <v>836</v>
      </c>
      <c r="G479" s="13"/>
      <c r="H479" s="190">
        <v>-0.95999999999999996</v>
      </c>
      <c r="I479" s="191"/>
      <c r="J479" s="13"/>
      <c r="K479" s="13"/>
      <c r="L479" s="186"/>
      <c r="M479" s="192"/>
      <c r="N479" s="193"/>
      <c r="O479" s="193"/>
      <c r="P479" s="193"/>
      <c r="Q479" s="193"/>
      <c r="R479" s="193"/>
      <c r="S479" s="193"/>
      <c r="T479" s="19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88" t="s">
        <v>345</v>
      </c>
      <c r="AU479" s="188" t="s">
        <v>85</v>
      </c>
      <c r="AV479" s="13" t="s">
        <v>85</v>
      </c>
      <c r="AW479" s="13" t="s">
        <v>33</v>
      </c>
      <c r="AX479" s="13" t="s">
        <v>77</v>
      </c>
      <c r="AY479" s="188" t="s">
        <v>337</v>
      </c>
    </row>
    <row r="480" s="14" customFormat="1">
      <c r="A480" s="14"/>
      <c r="B480" s="195"/>
      <c r="C480" s="14"/>
      <c r="D480" s="187" t="s">
        <v>345</v>
      </c>
      <c r="E480" s="196" t="s">
        <v>1</v>
      </c>
      <c r="F480" s="197" t="s">
        <v>825</v>
      </c>
      <c r="G480" s="14"/>
      <c r="H480" s="198">
        <v>37.625999999999998</v>
      </c>
      <c r="I480" s="199"/>
      <c r="J480" s="14"/>
      <c r="K480" s="14"/>
      <c r="L480" s="195"/>
      <c r="M480" s="200"/>
      <c r="N480" s="201"/>
      <c r="O480" s="201"/>
      <c r="P480" s="201"/>
      <c r="Q480" s="201"/>
      <c r="R480" s="201"/>
      <c r="S480" s="201"/>
      <c r="T480" s="202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196" t="s">
        <v>345</v>
      </c>
      <c r="AU480" s="196" t="s">
        <v>85</v>
      </c>
      <c r="AV480" s="14" t="s">
        <v>88</v>
      </c>
      <c r="AW480" s="14" t="s">
        <v>33</v>
      </c>
      <c r="AX480" s="14" t="s">
        <v>77</v>
      </c>
      <c r="AY480" s="196" t="s">
        <v>337</v>
      </c>
    </row>
    <row r="481" s="13" customFormat="1">
      <c r="A481" s="13"/>
      <c r="B481" s="186"/>
      <c r="C481" s="13"/>
      <c r="D481" s="187" t="s">
        <v>345</v>
      </c>
      <c r="E481" s="188" t="s">
        <v>1</v>
      </c>
      <c r="F481" s="189" t="s">
        <v>837</v>
      </c>
      <c r="G481" s="13"/>
      <c r="H481" s="190">
        <v>31.228999999999999</v>
      </c>
      <c r="I481" s="191"/>
      <c r="J481" s="13"/>
      <c r="K481" s="13"/>
      <c r="L481" s="186"/>
      <c r="M481" s="192"/>
      <c r="N481" s="193"/>
      <c r="O481" s="193"/>
      <c r="P481" s="193"/>
      <c r="Q481" s="193"/>
      <c r="R481" s="193"/>
      <c r="S481" s="193"/>
      <c r="T481" s="19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8" t="s">
        <v>345</v>
      </c>
      <c r="AU481" s="188" t="s">
        <v>85</v>
      </c>
      <c r="AV481" s="13" t="s">
        <v>85</v>
      </c>
      <c r="AW481" s="13" t="s">
        <v>33</v>
      </c>
      <c r="AX481" s="13" t="s">
        <v>77</v>
      </c>
      <c r="AY481" s="188" t="s">
        <v>337</v>
      </c>
    </row>
    <row r="482" s="13" customFormat="1">
      <c r="A482" s="13"/>
      <c r="B482" s="186"/>
      <c r="C482" s="13"/>
      <c r="D482" s="187" t="s">
        <v>345</v>
      </c>
      <c r="E482" s="188" t="s">
        <v>1</v>
      </c>
      <c r="F482" s="189" t="s">
        <v>835</v>
      </c>
      <c r="G482" s="13"/>
      <c r="H482" s="190">
        <v>-1.9199999999999999</v>
      </c>
      <c r="I482" s="191"/>
      <c r="J482" s="13"/>
      <c r="K482" s="13"/>
      <c r="L482" s="186"/>
      <c r="M482" s="192"/>
      <c r="N482" s="193"/>
      <c r="O482" s="193"/>
      <c r="P482" s="193"/>
      <c r="Q482" s="193"/>
      <c r="R482" s="193"/>
      <c r="S482" s="193"/>
      <c r="T482" s="19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88" t="s">
        <v>345</v>
      </c>
      <c r="AU482" s="188" t="s">
        <v>85</v>
      </c>
      <c r="AV482" s="13" t="s">
        <v>85</v>
      </c>
      <c r="AW482" s="13" t="s">
        <v>33</v>
      </c>
      <c r="AX482" s="13" t="s">
        <v>77</v>
      </c>
      <c r="AY482" s="188" t="s">
        <v>337</v>
      </c>
    </row>
    <row r="483" s="13" customFormat="1">
      <c r="A483" s="13"/>
      <c r="B483" s="186"/>
      <c r="C483" s="13"/>
      <c r="D483" s="187" t="s">
        <v>345</v>
      </c>
      <c r="E483" s="188" t="s">
        <v>1</v>
      </c>
      <c r="F483" s="189" t="s">
        <v>836</v>
      </c>
      <c r="G483" s="13"/>
      <c r="H483" s="190">
        <v>-0.95999999999999996</v>
      </c>
      <c r="I483" s="191"/>
      <c r="J483" s="13"/>
      <c r="K483" s="13"/>
      <c r="L483" s="186"/>
      <c r="M483" s="192"/>
      <c r="N483" s="193"/>
      <c r="O483" s="193"/>
      <c r="P483" s="193"/>
      <c r="Q483" s="193"/>
      <c r="R483" s="193"/>
      <c r="S483" s="193"/>
      <c r="T483" s="19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88" t="s">
        <v>345</v>
      </c>
      <c r="AU483" s="188" t="s">
        <v>85</v>
      </c>
      <c r="AV483" s="13" t="s">
        <v>85</v>
      </c>
      <c r="AW483" s="13" t="s">
        <v>33</v>
      </c>
      <c r="AX483" s="13" t="s">
        <v>77</v>
      </c>
      <c r="AY483" s="188" t="s">
        <v>337</v>
      </c>
    </row>
    <row r="484" s="14" customFormat="1">
      <c r="A484" s="14"/>
      <c r="B484" s="195"/>
      <c r="C484" s="14"/>
      <c r="D484" s="187" t="s">
        <v>345</v>
      </c>
      <c r="E484" s="196" t="s">
        <v>1</v>
      </c>
      <c r="F484" s="197" t="s">
        <v>838</v>
      </c>
      <c r="G484" s="14"/>
      <c r="H484" s="198">
        <v>28.349</v>
      </c>
      <c r="I484" s="199"/>
      <c r="J484" s="14"/>
      <c r="K484" s="14"/>
      <c r="L484" s="195"/>
      <c r="M484" s="200"/>
      <c r="N484" s="201"/>
      <c r="O484" s="201"/>
      <c r="P484" s="201"/>
      <c r="Q484" s="201"/>
      <c r="R484" s="201"/>
      <c r="S484" s="201"/>
      <c r="T484" s="202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6" t="s">
        <v>345</v>
      </c>
      <c r="AU484" s="196" t="s">
        <v>85</v>
      </c>
      <c r="AV484" s="14" t="s">
        <v>88</v>
      </c>
      <c r="AW484" s="14" t="s">
        <v>33</v>
      </c>
      <c r="AX484" s="14" t="s">
        <v>77</v>
      </c>
      <c r="AY484" s="196" t="s">
        <v>337</v>
      </c>
    </row>
    <row r="485" s="15" customFormat="1">
      <c r="A485" s="15"/>
      <c r="B485" s="203"/>
      <c r="C485" s="15"/>
      <c r="D485" s="187" t="s">
        <v>345</v>
      </c>
      <c r="E485" s="204" t="s">
        <v>142</v>
      </c>
      <c r="F485" s="205" t="s">
        <v>839</v>
      </c>
      <c r="G485" s="15"/>
      <c r="H485" s="206">
        <v>65.974999999999994</v>
      </c>
      <c r="I485" s="207"/>
      <c r="J485" s="15"/>
      <c r="K485" s="15"/>
      <c r="L485" s="203"/>
      <c r="M485" s="208"/>
      <c r="N485" s="209"/>
      <c r="O485" s="209"/>
      <c r="P485" s="209"/>
      <c r="Q485" s="209"/>
      <c r="R485" s="209"/>
      <c r="S485" s="209"/>
      <c r="T485" s="210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04" t="s">
        <v>345</v>
      </c>
      <c r="AU485" s="204" t="s">
        <v>85</v>
      </c>
      <c r="AV485" s="15" t="s">
        <v>91</v>
      </c>
      <c r="AW485" s="15" t="s">
        <v>33</v>
      </c>
      <c r="AX485" s="15" t="s">
        <v>77</v>
      </c>
      <c r="AY485" s="204" t="s">
        <v>337</v>
      </c>
    </row>
    <row r="486" s="13" customFormat="1">
      <c r="A486" s="13"/>
      <c r="B486" s="186"/>
      <c r="C486" s="13"/>
      <c r="D486" s="187" t="s">
        <v>345</v>
      </c>
      <c r="E486" s="188" t="s">
        <v>1</v>
      </c>
      <c r="F486" s="189" t="s">
        <v>139</v>
      </c>
      <c r="G486" s="13"/>
      <c r="H486" s="190">
        <v>78.334000000000003</v>
      </c>
      <c r="I486" s="191"/>
      <c r="J486" s="13"/>
      <c r="K486" s="13"/>
      <c r="L486" s="186"/>
      <c r="M486" s="192"/>
      <c r="N486" s="193"/>
      <c r="O486" s="193"/>
      <c r="P486" s="193"/>
      <c r="Q486" s="193"/>
      <c r="R486" s="193"/>
      <c r="S486" s="193"/>
      <c r="T486" s="19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8" t="s">
        <v>345</v>
      </c>
      <c r="AU486" s="188" t="s">
        <v>85</v>
      </c>
      <c r="AV486" s="13" t="s">
        <v>85</v>
      </c>
      <c r="AW486" s="13" t="s">
        <v>33</v>
      </c>
      <c r="AX486" s="13" t="s">
        <v>77</v>
      </c>
      <c r="AY486" s="188" t="s">
        <v>337</v>
      </c>
    </row>
    <row r="487" s="13" customFormat="1">
      <c r="A487" s="13"/>
      <c r="B487" s="186"/>
      <c r="C487" s="13"/>
      <c r="D487" s="187" t="s">
        <v>345</v>
      </c>
      <c r="E487" s="188" t="s">
        <v>1</v>
      </c>
      <c r="F487" s="189" t="s">
        <v>142</v>
      </c>
      <c r="G487" s="13"/>
      <c r="H487" s="190">
        <v>65.974999999999994</v>
      </c>
      <c r="I487" s="191"/>
      <c r="J487" s="13"/>
      <c r="K487" s="13"/>
      <c r="L487" s="186"/>
      <c r="M487" s="192"/>
      <c r="N487" s="193"/>
      <c r="O487" s="193"/>
      <c r="P487" s="193"/>
      <c r="Q487" s="193"/>
      <c r="R487" s="193"/>
      <c r="S487" s="193"/>
      <c r="T487" s="19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8" t="s">
        <v>345</v>
      </c>
      <c r="AU487" s="188" t="s">
        <v>85</v>
      </c>
      <c r="AV487" s="13" t="s">
        <v>85</v>
      </c>
      <c r="AW487" s="13" t="s">
        <v>33</v>
      </c>
      <c r="AX487" s="13" t="s">
        <v>77</v>
      </c>
      <c r="AY487" s="188" t="s">
        <v>337</v>
      </c>
    </row>
    <row r="488" s="15" customFormat="1">
      <c r="A488" s="15"/>
      <c r="B488" s="203"/>
      <c r="C488" s="15"/>
      <c r="D488" s="187" t="s">
        <v>345</v>
      </c>
      <c r="E488" s="204" t="s">
        <v>1</v>
      </c>
      <c r="F488" s="205" t="s">
        <v>353</v>
      </c>
      <c r="G488" s="15"/>
      <c r="H488" s="206">
        <v>144.309</v>
      </c>
      <c r="I488" s="207"/>
      <c r="J488" s="15"/>
      <c r="K488" s="15"/>
      <c r="L488" s="203"/>
      <c r="M488" s="208"/>
      <c r="N488" s="209"/>
      <c r="O488" s="209"/>
      <c r="P488" s="209"/>
      <c r="Q488" s="209"/>
      <c r="R488" s="209"/>
      <c r="S488" s="209"/>
      <c r="T488" s="210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4" t="s">
        <v>345</v>
      </c>
      <c r="AU488" s="204" t="s">
        <v>85</v>
      </c>
      <c r="AV488" s="15" t="s">
        <v>91</v>
      </c>
      <c r="AW488" s="15" t="s">
        <v>33</v>
      </c>
      <c r="AX488" s="15" t="s">
        <v>8</v>
      </c>
      <c r="AY488" s="204" t="s">
        <v>337</v>
      </c>
    </row>
    <row r="489" s="2" customFormat="1" ht="24.15" customHeight="1">
      <c r="A489" s="37"/>
      <c r="B489" s="172"/>
      <c r="C489" s="211" t="s">
        <v>840</v>
      </c>
      <c r="D489" s="211" t="s">
        <v>400</v>
      </c>
      <c r="E489" s="212" t="s">
        <v>841</v>
      </c>
      <c r="F489" s="213" t="s">
        <v>842</v>
      </c>
      <c r="G489" s="214" t="s">
        <v>342</v>
      </c>
      <c r="H489" s="215">
        <v>82.251000000000005</v>
      </c>
      <c r="I489" s="216"/>
      <c r="J489" s="217">
        <f>ROUND(I489*H489,0)</f>
        <v>0</v>
      </c>
      <c r="K489" s="213" t="s">
        <v>343</v>
      </c>
      <c r="L489" s="218"/>
      <c r="M489" s="219" t="s">
        <v>1</v>
      </c>
      <c r="N489" s="220" t="s">
        <v>42</v>
      </c>
      <c r="O489" s="76"/>
      <c r="P489" s="182">
        <f>O489*H489</f>
        <v>0</v>
      </c>
      <c r="Q489" s="182">
        <v>0.0155</v>
      </c>
      <c r="R489" s="182">
        <f>Q489*H489</f>
        <v>1.2748905000000002</v>
      </c>
      <c r="S489" s="182">
        <v>0</v>
      </c>
      <c r="T489" s="183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4" t="s">
        <v>376</v>
      </c>
      <c r="AT489" s="184" t="s">
        <v>400</v>
      </c>
      <c r="AU489" s="184" t="s">
        <v>85</v>
      </c>
      <c r="AY489" s="18" t="s">
        <v>337</v>
      </c>
      <c r="BE489" s="185">
        <f>IF(N489="základní",J489,0)</f>
        <v>0</v>
      </c>
      <c r="BF489" s="185">
        <f>IF(N489="snížená",J489,0)</f>
        <v>0</v>
      </c>
      <c r="BG489" s="185">
        <f>IF(N489="zákl. přenesená",J489,0)</f>
        <v>0</v>
      </c>
      <c r="BH489" s="185">
        <f>IF(N489="sníž. přenesená",J489,0)</f>
        <v>0</v>
      </c>
      <c r="BI489" s="185">
        <f>IF(N489="nulová",J489,0)</f>
        <v>0</v>
      </c>
      <c r="BJ489" s="18" t="s">
        <v>8</v>
      </c>
      <c r="BK489" s="185">
        <f>ROUND(I489*H489,0)</f>
        <v>0</v>
      </c>
      <c r="BL489" s="18" t="s">
        <v>91</v>
      </c>
      <c r="BM489" s="184" t="s">
        <v>843</v>
      </c>
    </row>
    <row r="490" s="13" customFormat="1">
      <c r="A490" s="13"/>
      <c r="B490" s="186"/>
      <c r="C490" s="13"/>
      <c r="D490" s="187" t="s">
        <v>345</v>
      </c>
      <c r="E490" s="188" t="s">
        <v>1</v>
      </c>
      <c r="F490" s="189" t="s">
        <v>844</v>
      </c>
      <c r="G490" s="13"/>
      <c r="H490" s="190">
        <v>82.251000000000005</v>
      </c>
      <c r="I490" s="191"/>
      <c r="J490" s="13"/>
      <c r="K490" s="13"/>
      <c r="L490" s="186"/>
      <c r="M490" s="192"/>
      <c r="N490" s="193"/>
      <c r="O490" s="193"/>
      <c r="P490" s="193"/>
      <c r="Q490" s="193"/>
      <c r="R490" s="193"/>
      <c r="S490" s="193"/>
      <c r="T490" s="19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8" t="s">
        <v>345</v>
      </c>
      <c r="AU490" s="188" t="s">
        <v>85</v>
      </c>
      <c r="AV490" s="13" t="s">
        <v>85</v>
      </c>
      <c r="AW490" s="13" t="s">
        <v>33</v>
      </c>
      <c r="AX490" s="13" t="s">
        <v>8</v>
      </c>
      <c r="AY490" s="188" t="s">
        <v>337</v>
      </c>
    </row>
    <row r="491" s="2" customFormat="1" ht="24.15" customHeight="1">
      <c r="A491" s="37"/>
      <c r="B491" s="172"/>
      <c r="C491" s="211" t="s">
        <v>845</v>
      </c>
      <c r="D491" s="211" t="s">
        <v>400</v>
      </c>
      <c r="E491" s="212" t="s">
        <v>846</v>
      </c>
      <c r="F491" s="213" t="s">
        <v>847</v>
      </c>
      <c r="G491" s="214" t="s">
        <v>342</v>
      </c>
      <c r="H491" s="215">
        <v>69.274000000000001</v>
      </c>
      <c r="I491" s="216"/>
      <c r="J491" s="217">
        <f>ROUND(I491*H491,0)</f>
        <v>0</v>
      </c>
      <c r="K491" s="213" t="s">
        <v>343</v>
      </c>
      <c r="L491" s="218"/>
      <c r="M491" s="219" t="s">
        <v>1</v>
      </c>
      <c r="N491" s="220" t="s">
        <v>42</v>
      </c>
      <c r="O491" s="76"/>
      <c r="P491" s="182">
        <f>O491*H491</f>
        <v>0</v>
      </c>
      <c r="Q491" s="182">
        <v>0.019</v>
      </c>
      <c r="R491" s="182">
        <f>Q491*H491</f>
        <v>1.316206</v>
      </c>
      <c r="S491" s="182">
        <v>0</v>
      </c>
      <c r="T491" s="183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4" t="s">
        <v>376</v>
      </c>
      <c r="AT491" s="184" t="s">
        <v>400</v>
      </c>
      <c r="AU491" s="184" t="s">
        <v>85</v>
      </c>
      <c r="AY491" s="18" t="s">
        <v>337</v>
      </c>
      <c r="BE491" s="185">
        <f>IF(N491="základní",J491,0)</f>
        <v>0</v>
      </c>
      <c r="BF491" s="185">
        <f>IF(N491="snížená",J491,0)</f>
        <v>0</v>
      </c>
      <c r="BG491" s="185">
        <f>IF(N491="zákl. přenesená",J491,0)</f>
        <v>0</v>
      </c>
      <c r="BH491" s="185">
        <f>IF(N491="sníž. přenesená",J491,0)</f>
        <v>0</v>
      </c>
      <c r="BI491" s="185">
        <f>IF(N491="nulová",J491,0)</f>
        <v>0</v>
      </c>
      <c r="BJ491" s="18" t="s">
        <v>8</v>
      </c>
      <c r="BK491" s="185">
        <f>ROUND(I491*H491,0)</f>
        <v>0</v>
      </c>
      <c r="BL491" s="18" t="s">
        <v>91</v>
      </c>
      <c r="BM491" s="184" t="s">
        <v>848</v>
      </c>
    </row>
    <row r="492" s="13" customFormat="1">
      <c r="A492" s="13"/>
      <c r="B492" s="186"/>
      <c r="C492" s="13"/>
      <c r="D492" s="187" t="s">
        <v>345</v>
      </c>
      <c r="E492" s="188" t="s">
        <v>1</v>
      </c>
      <c r="F492" s="189" t="s">
        <v>849</v>
      </c>
      <c r="G492" s="13"/>
      <c r="H492" s="190">
        <v>69.274000000000001</v>
      </c>
      <c r="I492" s="191"/>
      <c r="J492" s="13"/>
      <c r="K492" s="13"/>
      <c r="L492" s="186"/>
      <c r="M492" s="192"/>
      <c r="N492" s="193"/>
      <c r="O492" s="193"/>
      <c r="P492" s="193"/>
      <c r="Q492" s="193"/>
      <c r="R492" s="193"/>
      <c r="S492" s="193"/>
      <c r="T492" s="19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8" t="s">
        <v>345</v>
      </c>
      <c r="AU492" s="188" t="s">
        <v>85</v>
      </c>
      <c r="AV492" s="13" t="s">
        <v>85</v>
      </c>
      <c r="AW492" s="13" t="s">
        <v>33</v>
      </c>
      <c r="AX492" s="13" t="s">
        <v>8</v>
      </c>
      <c r="AY492" s="188" t="s">
        <v>337</v>
      </c>
    </row>
    <row r="493" s="2" customFormat="1" ht="44.25" customHeight="1">
      <c r="A493" s="37"/>
      <c r="B493" s="172"/>
      <c r="C493" s="173" t="s">
        <v>850</v>
      </c>
      <c r="D493" s="173" t="s">
        <v>339</v>
      </c>
      <c r="E493" s="174" t="s">
        <v>851</v>
      </c>
      <c r="F493" s="175" t="s">
        <v>852</v>
      </c>
      <c r="G493" s="176" t="s">
        <v>342</v>
      </c>
      <c r="H493" s="177">
        <v>83.775999999999996</v>
      </c>
      <c r="I493" s="178"/>
      <c r="J493" s="179">
        <f>ROUND(I493*H493,0)</f>
        <v>0</v>
      </c>
      <c r="K493" s="175" t="s">
        <v>343</v>
      </c>
      <c r="L493" s="38"/>
      <c r="M493" s="180" t="s">
        <v>1</v>
      </c>
      <c r="N493" s="181" t="s">
        <v>42</v>
      </c>
      <c r="O493" s="76"/>
      <c r="P493" s="182">
        <f>O493*H493</f>
        <v>0</v>
      </c>
      <c r="Q493" s="182">
        <v>0.01159696</v>
      </c>
      <c r="R493" s="182">
        <f>Q493*H493</f>
        <v>0.97154692095999995</v>
      </c>
      <c r="S493" s="182">
        <v>0</v>
      </c>
      <c r="T493" s="183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84" t="s">
        <v>91</v>
      </c>
      <c r="AT493" s="184" t="s">
        <v>339</v>
      </c>
      <c r="AU493" s="184" t="s">
        <v>85</v>
      </c>
      <c r="AY493" s="18" t="s">
        <v>337</v>
      </c>
      <c r="BE493" s="185">
        <f>IF(N493="základní",J493,0)</f>
        <v>0</v>
      </c>
      <c r="BF493" s="185">
        <f>IF(N493="snížená",J493,0)</f>
        <v>0</v>
      </c>
      <c r="BG493" s="185">
        <f>IF(N493="zákl. přenesená",J493,0)</f>
        <v>0</v>
      </c>
      <c r="BH493" s="185">
        <f>IF(N493="sníž. přenesená",J493,0)</f>
        <v>0</v>
      </c>
      <c r="BI493" s="185">
        <f>IF(N493="nulová",J493,0)</f>
        <v>0</v>
      </c>
      <c r="BJ493" s="18" t="s">
        <v>8</v>
      </c>
      <c r="BK493" s="185">
        <f>ROUND(I493*H493,0)</f>
        <v>0</v>
      </c>
      <c r="BL493" s="18" t="s">
        <v>91</v>
      </c>
      <c r="BM493" s="184" t="s">
        <v>853</v>
      </c>
    </row>
    <row r="494" s="13" customFormat="1">
      <c r="A494" s="13"/>
      <c r="B494" s="186"/>
      <c r="C494" s="13"/>
      <c r="D494" s="187" t="s">
        <v>345</v>
      </c>
      <c r="E494" s="188" t="s">
        <v>1</v>
      </c>
      <c r="F494" s="189" t="s">
        <v>854</v>
      </c>
      <c r="G494" s="13"/>
      <c r="H494" s="190">
        <v>28.242999999999999</v>
      </c>
      <c r="I494" s="191"/>
      <c r="J494" s="13"/>
      <c r="K494" s="13"/>
      <c r="L494" s="186"/>
      <c r="M494" s="192"/>
      <c r="N494" s="193"/>
      <c r="O494" s="193"/>
      <c r="P494" s="193"/>
      <c r="Q494" s="193"/>
      <c r="R494" s="193"/>
      <c r="S494" s="193"/>
      <c r="T494" s="19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88" t="s">
        <v>345</v>
      </c>
      <c r="AU494" s="188" t="s">
        <v>85</v>
      </c>
      <c r="AV494" s="13" t="s">
        <v>85</v>
      </c>
      <c r="AW494" s="13" t="s">
        <v>33</v>
      </c>
      <c r="AX494" s="13" t="s">
        <v>77</v>
      </c>
      <c r="AY494" s="188" t="s">
        <v>337</v>
      </c>
    </row>
    <row r="495" s="13" customFormat="1">
      <c r="A495" s="13"/>
      <c r="B495" s="186"/>
      <c r="C495" s="13"/>
      <c r="D495" s="187" t="s">
        <v>345</v>
      </c>
      <c r="E495" s="188" t="s">
        <v>1</v>
      </c>
      <c r="F495" s="189" t="s">
        <v>855</v>
      </c>
      <c r="G495" s="13"/>
      <c r="H495" s="190">
        <v>-1.232</v>
      </c>
      <c r="I495" s="191"/>
      <c r="J495" s="13"/>
      <c r="K495" s="13"/>
      <c r="L495" s="186"/>
      <c r="M495" s="192"/>
      <c r="N495" s="193"/>
      <c r="O495" s="193"/>
      <c r="P495" s="193"/>
      <c r="Q495" s="193"/>
      <c r="R495" s="193"/>
      <c r="S495" s="193"/>
      <c r="T495" s="19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88" t="s">
        <v>345</v>
      </c>
      <c r="AU495" s="188" t="s">
        <v>85</v>
      </c>
      <c r="AV495" s="13" t="s">
        <v>85</v>
      </c>
      <c r="AW495" s="13" t="s">
        <v>33</v>
      </c>
      <c r="AX495" s="13" t="s">
        <v>77</v>
      </c>
      <c r="AY495" s="188" t="s">
        <v>337</v>
      </c>
    </row>
    <row r="496" s="13" customFormat="1">
      <c r="A496" s="13"/>
      <c r="B496" s="186"/>
      <c r="C496" s="13"/>
      <c r="D496" s="187" t="s">
        <v>345</v>
      </c>
      <c r="E496" s="188" t="s">
        <v>1</v>
      </c>
      <c r="F496" s="189" t="s">
        <v>856</v>
      </c>
      <c r="G496" s="13"/>
      <c r="H496" s="190">
        <v>-2.0169999999999999</v>
      </c>
      <c r="I496" s="191"/>
      <c r="J496" s="13"/>
      <c r="K496" s="13"/>
      <c r="L496" s="186"/>
      <c r="M496" s="192"/>
      <c r="N496" s="193"/>
      <c r="O496" s="193"/>
      <c r="P496" s="193"/>
      <c r="Q496" s="193"/>
      <c r="R496" s="193"/>
      <c r="S496" s="193"/>
      <c r="T496" s="19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8" t="s">
        <v>345</v>
      </c>
      <c r="AU496" s="188" t="s">
        <v>85</v>
      </c>
      <c r="AV496" s="13" t="s">
        <v>85</v>
      </c>
      <c r="AW496" s="13" t="s">
        <v>33</v>
      </c>
      <c r="AX496" s="13" t="s">
        <v>77</v>
      </c>
      <c r="AY496" s="188" t="s">
        <v>337</v>
      </c>
    </row>
    <row r="497" s="14" customFormat="1">
      <c r="A497" s="14"/>
      <c r="B497" s="195"/>
      <c r="C497" s="14"/>
      <c r="D497" s="187" t="s">
        <v>345</v>
      </c>
      <c r="E497" s="196" t="s">
        <v>1</v>
      </c>
      <c r="F497" s="197" t="s">
        <v>825</v>
      </c>
      <c r="G497" s="14"/>
      <c r="H497" s="198">
        <v>24.994</v>
      </c>
      <c r="I497" s="199"/>
      <c r="J497" s="14"/>
      <c r="K497" s="14"/>
      <c r="L497" s="195"/>
      <c r="M497" s="200"/>
      <c r="N497" s="201"/>
      <c r="O497" s="201"/>
      <c r="P497" s="201"/>
      <c r="Q497" s="201"/>
      <c r="R497" s="201"/>
      <c r="S497" s="201"/>
      <c r="T497" s="20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196" t="s">
        <v>345</v>
      </c>
      <c r="AU497" s="196" t="s">
        <v>85</v>
      </c>
      <c r="AV497" s="14" t="s">
        <v>88</v>
      </c>
      <c r="AW497" s="14" t="s">
        <v>33</v>
      </c>
      <c r="AX497" s="14" t="s">
        <v>77</v>
      </c>
      <c r="AY497" s="196" t="s">
        <v>337</v>
      </c>
    </row>
    <row r="498" s="13" customFormat="1">
      <c r="A498" s="13"/>
      <c r="B498" s="186"/>
      <c r="C498" s="13"/>
      <c r="D498" s="187" t="s">
        <v>345</v>
      </c>
      <c r="E498" s="188" t="s">
        <v>1</v>
      </c>
      <c r="F498" s="189" t="s">
        <v>857</v>
      </c>
      <c r="G498" s="13"/>
      <c r="H498" s="190">
        <v>25.315000000000001</v>
      </c>
      <c r="I498" s="191"/>
      <c r="J498" s="13"/>
      <c r="K498" s="13"/>
      <c r="L498" s="186"/>
      <c r="M498" s="192"/>
      <c r="N498" s="193"/>
      <c r="O498" s="193"/>
      <c r="P498" s="193"/>
      <c r="Q498" s="193"/>
      <c r="R498" s="193"/>
      <c r="S498" s="193"/>
      <c r="T498" s="19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188" t="s">
        <v>345</v>
      </c>
      <c r="AU498" s="188" t="s">
        <v>85</v>
      </c>
      <c r="AV498" s="13" t="s">
        <v>85</v>
      </c>
      <c r="AW498" s="13" t="s">
        <v>33</v>
      </c>
      <c r="AX498" s="13" t="s">
        <v>77</v>
      </c>
      <c r="AY498" s="188" t="s">
        <v>337</v>
      </c>
    </row>
    <row r="499" s="13" customFormat="1">
      <c r="A499" s="13"/>
      <c r="B499" s="186"/>
      <c r="C499" s="13"/>
      <c r="D499" s="187" t="s">
        <v>345</v>
      </c>
      <c r="E499" s="188" t="s">
        <v>1</v>
      </c>
      <c r="F499" s="189" t="s">
        <v>858</v>
      </c>
      <c r="G499" s="13"/>
      <c r="H499" s="190">
        <v>12.656000000000001</v>
      </c>
      <c r="I499" s="191"/>
      <c r="J499" s="13"/>
      <c r="K499" s="13"/>
      <c r="L499" s="186"/>
      <c r="M499" s="192"/>
      <c r="N499" s="193"/>
      <c r="O499" s="193"/>
      <c r="P499" s="193"/>
      <c r="Q499" s="193"/>
      <c r="R499" s="193"/>
      <c r="S499" s="193"/>
      <c r="T499" s="19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88" t="s">
        <v>345</v>
      </c>
      <c r="AU499" s="188" t="s">
        <v>85</v>
      </c>
      <c r="AV499" s="13" t="s">
        <v>85</v>
      </c>
      <c r="AW499" s="13" t="s">
        <v>33</v>
      </c>
      <c r="AX499" s="13" t="s">
        <v>77</v>
      </c>
      <c r="AY499" s="188" t="s">
        <v>337</v>
      </c>
    </row>
    <row r="500" s="13" customFormat="1">
      <c r="A500" s="13"/>
      <c r="B500" s="186"/>
      <c r="C500" s="13"/>
      <c r="D500" s="187" t="s">
        <v>345</v>
      </c>
      <c r="E500" s="188" t="s">
        <v>1</v>
      </c>
      <c r="F500" s="189" t="s">
        <v>855</v>
      </c>
      <c r="G500" s="13"/>
      <c r="H500" s="190">
        <v>-1.232</v>
      </c>
      <c r="I500" s="191"/>
      <c r="J500" s="13"/>
      <c r="K500" s="13"/>
      <c r="L500" s="186"/>
      <c r="M500" s="192"/>
      <c r="N500" s="193"/>
      <c r="O500" s="193"/>
      <c r="P500" s="193"/>
      <c r="Q500" s="193"/>
      <c r="R500" s="193"/>
      <c r="S500" s="193"/>
      <c r="T500" s="19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8" t="s">
        <v>345</v>
      </c>
      <c r="AU500" s="188" t="s">
        <v>85</v>
      </c>
      <c r="AV500" s="13" t="s">
        <v>85</v>
      </c>
      <c r="AW500" s="13" t="s">
        <v>33</v>
      </c>
      <c r="AX500" s="13" t="s">
        <v>77</v>
      </c>
      <c r="AY500" s="188" t="s">
        <v>337</v>
      </c>
    </row>
    <row r="501" s="13" customFormat="1">
      <c r="A501" s="13"/>
      <c r="B501" s="186"/>
      <c r="C501" s="13"/>
      <c r="D501" s="187" t="s">
        <v>345</v>
      </c>
      <c r="E501" s="188" t="s">
        <v>1</v>
      </c>
      <c r="F501" s="189" t="s">
        <v>859</v>
      </c>
      <c r="G501" s="13"/>
      <c r="H501" s="190">
        <v>-0.95999999999999996</v>
      </c>
      <c r="I501" s="191"/>
      <c r="J501" s="13"/>
      <c r="K501" s="13"/>
      <c r="L501" s="186"/>
      <c r="M501" s="192"/>
      <c r="N501" s="193"/>
      <c r="O501" s="193"/>
      <c r="P501" s="193"/>
      <c r="Q501" s="193"/>
      <c r="R501" s="193"/>
      <c r="S501" s="193"/>
      <c r="T501" s="19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88" t="s">
        <v>345</v>
      </c>
      <c r="AU501" s="188" t="s">
        <v>85</v>
      </c>
      <c r="AV501" s="13" t="s">
        <v>85</v>
      </c>
      <c r="AW501" s="13" t="s">
        <v>33</v>
      </c>
      <c r="AX501" s="13" t="s">
        <v>77</v>
      </c>
      <c r="AY501" s="188" t="s">
        <v>337</v>
      </c>
    </row>
    <row r="502" s="13" customFormat="1">
      <c r="A502" s="13"/>
      <c r="B502" s="186"/>
      <c r="C502" s="13"/>
      <c r="D502" s="187" t="s">
        <v>345</v>
      </c>
      <c r="E502" s="188" t="s">
        <v>1</v>
      </c>
      <c r="F502" s="189" t="s">
        <v>860</v>
      </c>
      <c r="G502" s="13"/>
      <c r="H502" s="190">
        <v>-1.9910000000000001</v>
      </c>
      <c r="I502" s="191"/>
      <c r="J502" s="13"/>
      <c r="K502" s="13"/>
      <c r="L502" s="186"/>
      <c r="M502" s="192"/>
      <c r="N502" s="193"/>
      <c r="O502" s="193"/>
      <c r="P502" s="193"/>
      <c r="Q502" s="193"/>
      <c r="R502" s="193"/>
      <c r="S502" s="193"/>
      <c r="T502" s="19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88" t="s">
        <v>345</v>
      </c>
      <c r="AU502" s="188" t="s">
        <v>85</v>
      </c>
      <c r="AV502" s="13" t="s">
        <v>85</v>
      </c>
      <c r="AW502" s="13" t="s">
        <v>33</v>
      </c>
      <c r="AX502" s="13" t="s">
        <v>77</v>
      </c>
      <c r="AY502" s="188" t="s">
        <v>337</v>
      </c>
    </row>
    <row r="503" s="14" customFormat="1">
      <c r="A503" s="14"/>
      <c r="B503" s="195"/>
      <c r="C503" s="14"/>
      <c r="D503" s="187" t="s">
        <v>345</v>
      </c>
      <c r="E503" s="196" t="s">
        <v>1</v>
      </c>
      <c r="F503" s="197" t="s">
        <v>828</v>
      </c>
      <c r="G503" s="14"/>
      <c r="H503" s="198">
        <v>33.787999999999997</v>
      </c>
      <c r="I503" s="199"/>
      <c r="J503" s="14"/>
      <c r="K503" s="14"/>
      <c r="L503" s="195"/>
      <c r="M503" s="200"/>
      <c r="N503" s="201"/>
      <c r="O503" s="201"/>
      <c r="P503" s="201"/>
      <c r="Q503" s="201"/>
      <c r="R503" s="201"/>
      <c r="S503" s="201"/>
      <c r="T503" s="20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196" t="s">
        <v>345</v>
      </c>
      <c r="AU503" s="196" t="s">
        <v>85</v>
      </c>
      <c r="AV503" s="14" t="s">
        <v>88</v>
      </c>
      <c r="AW503" s="14" t="s">
        <v>33</v>
      </c>
      <c r="AX503" s="14" t="s">
        <v>77</v>
      </c>
      <c r="AY503" s="196" t="s">
        <v>337</v>
      </c>
    </row>
    <row r="504" s="13" customFormat="1">
      <c r="A504" s="13"/>
      <c r="B504" s="186"/>
      <c r="C504" s="13"/>
      <c r="D504" s="187" t="s">
        <v>345</v>
      </c>
      <c r="E504" s="188" t="s">
        <v>1</v>
      </c>
      <c r="F504" s="189" t="s">
        <v>854</v>
      </c>
      <c r="G504" s="13"/>
      <c r="H504" s="190">
        <v>28.242999999999999</v>
      </c>
      <c r="I504" s="191"/>
      <c r="J504" s="13"/>
      <c r="K504" s="13"/>
      <c r="L504" s="186"/>
      <c r="M504" s="192"/>
      <c r="N504" s="193"/>
      <c r="O504" s="193"/>
      <c r="P504" s="193"/>
      <c r="Q504" s="193"/>
      <c r="R504" s="193"/>
      <c r="S504" s="193"/>
      <c r="T504" s="19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88" t="s">
        <v>345</v>
      </c>
      <c r="AU504" s="188" t="s">
        <v>85</v>
      </c>
      <c r="AV504" s="13" t="s">
        <v>85</v>
      </c>
      <c r="AW504" s="13" t="s">
        <v>33</v>
      </c>
      <c r="AX504" s="13" t="s">
        <v>77</v>
      </c>
      <c r="AY504" s="188" t="s">
        <v>337</v>
      </c>
    </row>
    <row r="505" s="13" customFormat="1">
      <c r="A505" s="13"/>
      <c r="B505" s="186"/>
      <c r="C505" s="13"/>
      <c r="D505" s="187" t="s">
        <v>345</v>
      </c>
      <c r="E505" s="188" t="s">
        <v>1</v>
      </c>
      <c r="F505" s="189" t="s">
        <v>855</v>
      </c>
      <c r="G505" s="13"/>
      <c r="H505" s="190">
        <v>-1.232</v>
      </c>
      <c r="I505" s="191"/>
      <c r="J505" s="13"/>
      <c r="K505" s="13"/>
      <c r="L505" s="186"/>
      <c r="M505" s="192"/>
      <c r="N505" s="193"/>
      <c r="O505" s="193"/>
      <c r="P505" s="193"/>
      <c r="Q505" s="193"/>
      <c r="R505" s="193"/>
      <c r="S505" s="193"/>
      <c r="T505" s="19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8" t="s">
        <v>345</v>
      </c>
      <c r="AU505" s="188" t="s">
        <v>85</v>
      </c>
      <c r="AV505" s="13" t="s">
        <v>85</v>
      </c>
      <c r="AW505" s="13" t="s">
        <v>33</v>
      </c>
      <c r="AX505" s="13" t="s">
        <v>77</v>
      </c>
      <c r="AY505" s="188" t="s">
        <v>337</v>
      </c>
    </row>
    <row r="506" s="13" customFormat="1">
      <c r="A506" s="13"/>
      <c r="B506" s="186"/>
      <c r="C506" s="13"/>
      <c r="D506" s="187" t="s">
        <v>345</v>
      </c>
      <c r="E506" s="188" t="s">
        <v>1</v>
      </c>
      <c r="F506" s="189" t="s">
        <v>856</v>
      </c>
      <c r="G506" s="13"/>
      <c r="H506" s="190">
        <v>-2.0169999999999999</v>
      </c>
      <c r="I506" s="191"/>
      <c r="J506" s="13"/>
      <c r="K506" s="13"/>
      <c r="L506" s="186"/>
      <c r="M506" s="192"/>
      <c r="N506" s="193"/>
      <c r="O506" s="193"/>
      <c r="P506" s="193"/>
      <c r="Q506" s="193"/>
      <c r="R506" s="193"/>
      <c r="S506" s="193"/>
      <c r="T506" s="19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88" t="s">
        <v>345</v>
      </c>
      <c r="AU506" s="188" t="s">
        <v>85</v>
      </c>
      <c r="AV506" s="13" t="s">
        <v>85</v>
      </c>
      <c r="AW506" s="13" t="s">
        <v>33</v>
      </c>
      <c r="AX506" s="13" t="s">
        <v>77</v>
      </c>
      <c r="AY506" s="188" t="s">
        <v>337</v>
      </c>
    </row>
    <row r="507" s="14" customFormat="1">
      <c r="A507" s="14"/>
      <c r="B507" s="195"/>
      <c r="C507" s="14"/>
      <c r="D507" s="187" t="s">
        <v>345</v>
      </c>
      <c r="E507" s="196" t="s">
        <v>1</v>
      </c>
      <c r="F507" s="197" t="s">
        <v>831</v>
      </c>
      <c r="G507" s="14"/>
      <c r="H507" s="198">
        <v>24.994</v>
      </c>
      <c r="I507" s="199"/>
      <c r="J507" s="14"/>
      <c r="K507" s="14"/>
      <c r="L507" s="195"/>
      <c r="M507" s="200"/>
      <c r="N507" s="201"/>
      <c r="O507" s="201"/>
      <c r="P507" s="201"/>
      <c r="Q507" s="201"/>
      <c r="R507" s="201"/>
      <c r="S507" s="201"/>
      <c r="T507" s="202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196" t="s">
        <v>345</v>
      </c>
      <c r="AU507" s="196" t="s">
        <v>85</v>
      </c>
      <c r="AV507" s="14" t="s">
        <v>88</v>
      </c>
      <c r="AW507" s="14" t="s">
        <v>33</v>
      </c>
      <c r="AX507" s="14" t="s">
        <v>77</v>
      </c>
      <c r="AY507" s="196" t="s">
        <v>337</v>
      </c>
    </row>
    <row r="508" s="15" customFormat="1">
      <c r="A508" s="15"/>
      <c r="B508" s="203"/>
      <c r="C508" s="15"/>
      <c r="D508" s="187" t="s">
        <v>345</v>
      </c>
      <c r="E508" s="204" t="s">
        <v>145</v>
      </c>
      <c r="F508" s="205" t="s">
        <v>861</v>
      </c>
      <c r="G508" s="15"/>
      <c r="H508" s="206">
        <v>83.775999999999996</v>
      </c>
      <c r="I508" s="207"/>
      <c r="J508" s="15"/>
      <c r="K508" s="15"/>
      <c r="L508" s="203"/>
      <c r="M508" s="208"/>
      <c r="N508" s="209"/>
      <c r="O508" s="209"/>
      <c r="P508" s="209"/>
      <c r="Q508" s="209"/>
      <c r="R508" s="209"/>
      <c r="S508" s="209"/>
      <c r="T508" s="210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04" t="s">
        <v>345</v>
      </c>
      <c r="AU508" s="204" t="s">
        <v>85</v>
      </c>
      <c r="AV508" s="15" t="s">
        <v>91</v>
      </c>
      <c r="AW508" s="15" t="s">
        <v>33</v>
      </c>
      <c r="AX508" s="15" t="s">
        <v>8</v>
      </c>
      <c r="AY508" s="204" t="s">
        <v>337</v>
      </c>
    </row>
    <row r="509" s="2" customFormat="1" ht="24.15" customHeight="1">
      <c r="A509" s="37"/>
      <c r="B509" s="172"/>
      <c r="C509" s="211" t="s">
        <v>862</v>
      </c>
      <c r="D509" s="211" t="s">
        <v>400</v>
      </c>
      <c r="E509" s="212" t="s">
        <v>863</v>
      </c>
      <c r="F509" s="213" t="s">
        <v>864</v>
      </c>
      <c r="G509" s="214" t="s">
        <v>342</v>
      </c>
      <c r="H509" s="215">
        <v>87.965000000000003</v>
      </c>
      <c r="I509" s="216"/>
      <c r="J509" s="217">
        <f>ROUND(I509*H509,0)</f>
        <v>0</v>
      </c>
      <c r="K509" s="213" t="s">
        <v>343</v>
      </c>
      <c r="L509" s="218"/>
      <c r="M509" s="219" t="s">
        <v>1</v>
      </c>
      <c r="N509" s="220" t="s">
        <v>42</v>
      </c>
      <c r="O509" s="76"/>
      <c r="P509" s="182">
        <f>O509*H509</f>
        <v>0</v>
      </c>
      <c r="Q509" s="182">
        <v>0.025000000000000001</v>
      </c>
      <c r="R509" s="182">
        <f>Q509*H509</f>
        <v>2.199125</v>
      </c>
      <c r="S509" s="182">
        <v>0</v>
      </c>
      <c r="T509" s="183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84" t="s">
        <v>376</v>
      </c>
      <c r="AT509" s="184" t="s">
        <v>400</v>
      </c>
      <c r="AU509" s="184" t="s">
        <v>85</v>
      </c>
      <c r="AY509" s="18" t="s">
        <v>337</v>
      </c>
      <c r="BE509" s="185">
        <f>IF(N509="základní",J509,0)</f>
        <v>0</v>
      </c>
      <c r="BF509" s="185">
        <f>IF(N509="snížená",J509,0)</f>
        <v>0</v>
      </c>
      <c r="BG509" s="185">
        <f>IF(N509="zákl. přenesená",J509,0)</f>
        <v>0</v>
      </c>
      <c r="BH509" s="185">
        <f>IF(N509="sníž. přenesená",J509,0)</f>
        <v>0</v>
      </c>
      <c r="BI509" s="185">
        <f>IF(N509="nulová",J509,0)</f>
        <v>0</v>
      </c>
      <c r="BJ509" s="18" t="s">
        <v>8</v>
      </c>
      <c r="BK509" s="185">
        <f>ROUND(I509*H509,0)</f>
        <v>0</v>
      </c>
      <c r="BL509" s="18" t="s">
        <v>91</v>
      </c>
      <c r="BM509" s="184" t="s">
        <v>865</v>
      </c>
    </row>
    <row r="510" s="13" customFormat="1">
      <c r="A510" s="13"/>
      <c r="B510" s="186"/>
      <c r="C510" s="13"/>
      <c r="D510" s="187" t="s">
        <v>345</v>
      </c>
      <c r="E510" s="188" t="s">
        <v>1</v>
      </c>
      <c r="F510" s="189" t="s">
        <v>866</v>
      </c>
      <c r="G510" s="13"/>
      <c r="H510" s="190">
        <v>87.965000000000003</v>
      </c>
      <c r="I510" s="191"/>
      <c r="J510" s="13"/>
      <c r="K510" s="13"/>
      <c r="L510" s="186"/>
      <c r="M510" s="192"/>
      <c r="N510" s="193"/>
      <c r="O510" s="193"/>
      <c r="P510" s="193"/>
      <c r="Q510" s="193"/>
      <c r="R510" s="193"/>
      <c r="S510" s="193"/>
      <c r="T510" s="19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88" t="s">
        <v>345</v>
      </c>
      <c r="AU510" s="188" t="s">
        <v>85</v>
      </c>
      <c r="AV510" s="13" t="s">
        <v>85</v>
      </c>
      <c r="AW510" s="13" t="s">
        <v>33</v>
      </c>
      <c r="AX510" s="13" t="s">
        <v>8</v>
      </c>
      <c r="AY510" s="188" t="s">
        <v>337</v>
      </c>
    </row>
    <row r="511" s="2" customFormat="1" ht="37.8" customHeight="1">
      <c r="A511" s="37"/>
      <c r="B511" s="172"/>
      <c r="C511" s="173" t="s">
        <v>867</v>
      </c>
      <c r="D511" s="173" t="s">
        <v>339</v>
      </c>
      <c r="E511" s="174" t="s">
        <v>868</v>
      </c>
      <c r="F511" s="175" t="s">
        <v>869</v>
      </c>
      <c r="G511" s="176" t="s">
        <v>433</v>
      </c>
      <c r="H511" s="177">
        <v>77.079999999999998</v>
      </c>
      <c r="I511" s="178"/>
      <c r="J511" s="179">
        <f>ROUND(I511*H511,0)</f>
        <v>0</v>
      </c>
      <c r="K511" s="175" t="s">
        <v>343</v>
      </c>
      <c r="L511" s="38"/>
      <c r="M511" s="180" t="s">
        <v>1</v>
      </c>
      <c r="N511" s="181" t="s">
        <v>42</v>
      </c>
      <c r="O511" s="76"/>
      <c r="P511" s="182">
        <f>O511*H511</f>
        <v>0</v>
      </c>
      <c r="Q511" s="182">
        <v>0.001758</v>
      </c>
      <c r="R511" s="182">
        <f>Q511*H511</f>
        <v>0.13550664000000001</v>
      </c>
      <c r="S511" s="182">
        <v>0</v>
      </c>
      <c r="T511" s="183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84" t="s">
        <v>91</v>
      </c>
      <c r="AT511" s="184" t="s">
        <v>339</v>
      </c>
      <c r="AU511" s="184" t="s">
        <v>85</v>
      </c>
      <c r="AY511" s="18" t="s">
        <v>337</v>
      </c>
      <c r="BE511" s="185">
        <f>IF(N511="základní",J511,0)</f>
        <v>0</v>
      </c>
      <c r="BF511" s="185">
        <f>IF(N511="snížená",J511,0)</f>
        <v>0</v>
      </c>
      <c r="BG511" s="185">
        <f>IF(N511="zákl. přenesená",J511,0)</f>
        <v>0</v>
      </c>
      <c r="BH511" s="185">
        <f>IF(N511="sníž. přenesená",J511,0)</f>
        <v>0</v>
      </c>
      <c r="BI511" s="185">
        <f>IF(N511="nulová",J511,0)</f>
        <v>0</v>
      </c>
      <c r="BJ511" s="18" t="s">
        <v>8</v>
      </c>
      <c r="BK511" s="185">
        <f>ROUND(I511*H511,0)</f>
        <v>0</v>
      </c>
      <c r="BL511" s="18" t="s">
        <v>91</v>
      </c>
      <c r="BM511" s="184" t="s">
        <v>870</v>
      </c>
    </row>
    <row r="512" s="13" customFormat="1">
      <c r="A512" s="13"/>
      <c r="B512" s="186"/>
      <c r="C512" s="13"/>
      <c r="D512" s="187" t="s">
        <v>345</v>
      </c>
      <c r="E512" s="188" t="s">
        <v>1</v>
      </c>
      <c r="F512" s="189" t="s">
        <v>871</v>
      </c>
      <c r="G512" s="13"/>
      <c r="H512" s="190">
        <v>5.2000000000000002</v>
      </c>
      <c r="I512" s="191"/>
      <c r="J512" s="13"/>
      <c r="K512" s="13"/>
      <c r="L512" s="186"/>
      <c r="M512" s="192"/>
      <c r="N512" s="193"/>
      <c r="O512" s="193"/>
      <c r="P512" s="193"/>
      <c r="Q512" s="193"/>
      <c r="R512" s="193"/>
      <c r="S512" s="193"/>
      <c r="T512" s="19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8" t="s">
        <v>345</v>
      </c>
      <c r="AU512" s="188" t="s">
        <v>85</v>
      </c>
      <c r="AV512" s="13" t="s">
        <v>85</v>
      </c>
      <c r="AW512" s="13" t="s">
        <v>33</v>
      </c>
      <c r="AX512" s="13" t="s">
        <v>77</v>
      </c>
      <c r="AY512" s="188" t="s">
        <v>337</v>
      </c>
    </row>
    <row r="513" s="13" customFormat="1">
      <c r="A513" s="13"/>
      <c r="B513" s="186"/>
      <c r="C513" s="13"/>
      <c r="D513" s="187" t="s">
        <v>345</v>
      </c>
      <c r="E513" s="188" t="s">
        <v>1</v>
      </c>
      <c r="F513" s="189" t="s">
        <v>872</v>
      </c>
      <c r="G513" s="13"/>
      <c r="H513" s="190">
        <v>5.7000000000000002</v>
      </c>
      <c r="I513" s="191"/>
      <c r="J513" s="13"/>
      <c r="K513" s="13"/>
      <c r="L513" s="186"/>
      <c r="M513" s="192"/>
      <c r="N513" s="193"/>
      <c r="O513" s="193"/>
      <c r="P513" s="193"/>
      <c r="Q513" s="193"/>
      <c r="R513" s="193"/>
      <c r="S513" s="193"/>
      <c r="T513" s="19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88" t="s">
        <v>345</v>
      </c>
      <c r="AU513" s="188" t="s">
        <v>85</v>
      </c>
      <c r="AV513" s="13" t="s">
        <v>85</v>
      </c>
      <c r="AW513" s="13" t="s">
        <v>33</v>
      </c>
      <c r="AX513" s="13" t="s">
        <v>77</v>
      </c>
      <c r="AY513" s="188" t="s">
        <v>337</v>
      </c>
    </row>
    <row r="514" s="13" customFormat="1">
      <c r="A514" s="13"/>
      <c r="B514" s="186"/>
      <c r="C514" s="13"/>
      <c r="D514" s="187" t="s">
        <v>345</v>
      </c>
      <c r="E514" s="188" t="s">
        <v>1</v>
      </c>
      <c r="F514" s="189" t="s">
        <v>873</v>
      </c>
      <c r="G514" s="13"/>
      <c r="H514" s="190">
        <v>11.880000000000001</v>
      </c>
      <c r="I514" s="191"/>
      <c r="J514" s="13"/>
      <c r="K514" s="13"/>
      <c r="L514" s="186"/>
      <c r="M514" s="192"/>
      <c r="N514" s="193"/>
      <c r="O514" s="193"/>
      <c r="P514" s="193"/>
      <c r="Q514" s="193"/>
      <c r="R514" s="193"/>
      <c r="S514" s="193"/>
      <c r="T514" s="19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8" t="s">
        <v>345</v>
      </c>
      <c r="AU514" s="188" t="s">
        <v>85</v>
      </c>
      <c r="AV514" s="13" t="s">
        <v>85</v>
      </c>
      <c r="AW514" s="13" t="s">
        <v>33</v>
      </c>
      <c r="AX514" s="13" t="s">
        <v>77</v>
      </c>
      <c r="AY514" s="188" t="s">
        <v>337</v>
      </c>
    </row>
    <row r="515" s="13" customFormat="1">
      <c r="A515" s="13"/>
      <c r="B515" s="186"/>
      <c r="C515" s="13"/>
      <c r="D515" s="187" t="s">
        <v>345</v>
      </c>
      <c r="E515" s="188" t="s">
        <v>1</v>
      </c>
      <c r="F515" s="189" t="s">
        <v>874</v>
      </c>
      <c r="G515" s="13"/>
      <c r="H515" s="190">
        <v>11.199999999999999</v>
      </c>
      <c r="I515" s="191"/>
      <c r="J515" s="13"/>
      <c r="K515" s="13"/>
      <c r="L515" s="186"/>
      <c r="M515" s="192"/>
      <c r="N515" s="193"/>
      <c r="O515" s="193"/>
      <c r="P515" s="193"/>
      <c r="Q515" s="193"/>
      <c r="R515" s="193"/>
      <c r="S515" s="193"/>
      <c r="T515" s="19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88" t="s">
        <v>345</v>
      </c>
      <c r="AU515" s="188" t="s">
        <v>85</v>
      </c>
      <c r="AV515" s="13" t="s">
        <v>85</v>
      </c>
      <c r="AW515" s="13" t="s">
        <v>33</v>
      </c>
      <c r="AX515" s="13" t="s">
        <v>77</v>
      </c>
      <c r="AY515" s="188" t="s">
        <v>337</v>
      </c>
    </row>
    <row r="516" s="13" customFormat="1">
      <c r="A516" s="13"/>
      <c r="B516" s="186"/>
      <c r="C516" s="13"/>
      <c r="D516" s="187" t="s">
        <v>345</v>
      </c>
      <c r="E516" s="188" t="s">
        <v>1</v>
      </c>
      <c r="F516" s="189" t="s">
        <v>875</v>
      </c>
      <c r="G516" s="13"/>
      <c r="H516" s="190">
        <v>12</v>
      </c>
      <c r="I516" s="191"/>
      <c r="J516" s="13"/>
      <c r="K516" s="13"/>
      <c r="L516" s="186"/>
      <c r="M516" s="192"/>
      <c r="N516" s="193"/>
      <c r="O516" s="193"/>
      <c r="P516" s="193"/>
      <c r="Q516" s="193"/>
      <c r="R516" s="193"/>
      <c r="S516" s="193"/>
      <c r="T516" s="19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88" t="s">
        <v>345</v>
      </c>
      <c r="AU516" s="188" t="s">
        <v>85</v>
      </c>
      <c r="AV516" s="13" t="s">
        <v>85</v>
      </c>
      <c r="AW516" s="13" t="s">
        <v>33</v>
      </c>
      <c r="AX516" s="13" t="s">
        <v>77</v>
      </c>
      <c r="AY516" s="188" t="s">
        <v>337</v>
      </c>
    </row>
    <row r="517" s="13" customFormat="1">
      <c r="A517" s="13"/>
      <c r="B517" s="186"/>
      <c r="C517" s="13"/>
      <c r="D517" s="187" t="s">
        <v>345</v>
      </c>
      <c r="E517" s="188" t="s">
        <v>1</v>
      </c>
      <c r="F517" s="189" t="s">
        <v>876</v>
      </c>
      <c r="G517" s="13"/>
      <c r="H517" s="190">
        <v>14.039999999999999</v>
      </c>
      <c r="I517" s="191"/>
      <c r="J517" s="13"/>
      <c r="K517" s="13"/>
      <c r="L517" s="186"/>
      <c r="M517" s="192"/>
      <c r="N517" s="193"/>
      <c r="O517" s="193"/>
      <c r="P517" s="193"/>
      <c r="Q517" s="193"/>
      <c r="R517" s="193"/>
      <c r="S517" s="193"/>
      <c r="T517" s="19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88" t="s">
        <v>345</v>
      </c>
      <c r="AU517" s="188" t="s">
        <v>85</v>
      </c>
      <c r="AV517" s="13" t="s">
        <v>85</v>
      </c>
      <c r="AW517" s="13" t="s">
        <v>33</v>
      </c>
      <c r="AX517" s="13" t="s">
        <v>77</v>
      </c>
      <c r="AY517" s="188" t="s">
        <v>337</v>
      </c>
    </row>
    <row r="518" s="13" customFormat="1">
      <c r="A518" s="13"/>
      <c r="B518" s="186"/>
      <c r="C518" s="13"/>
      <c r="D518" s="187" t="s">
        <v>345</v>
      </c>
      <c r="E518" s="188" t="s">
        <v>1</v>
      </c>
      <c r="F518" s="189" t="s">
        <v>877</v>
      </c>
      <c r="G518" s="13"/>
      <c r="H518" s="190">
        <v>11.4</v>
      </c>
      <c r="I518" s="191"/>
      <c r="J518" s="13"/>
      <c r="K518" s="13"/>
      <c r="L518" s="186"/>
      <c r="M518" s="192"/>
      <c r="N518" s="193"/>
      <c r="O518" s="193"/>
      <c r="P518" s="193"/>
      <c r="Q518" s="193"/>
      <c r="R518" s="193"/>
      <c r="S518" s="193"/>
      <c r="T518" s="19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88" t="s">
        <v>345</v>
      </c>
      <c r="AU518" s="188" t="s">
        <v>85</v>
      </c>
      <c r="AV518" s="13" t="s">
        <v>85</v>
      </c>
      <c r="AW518" s="13" t="s">
        <v>33</v>
      </c>
      <c r="AX518" s="13" t="s">
        <v>77</v>
      </c>
      <c r="AY518" s="188" t="s">
        <v>337</v>
      </c>
    </row>
    <row r="519" s="13" customFormat="1">
      <c r="A519" s="13"/>
      <c r="B519" s="186"/>
      <c r="C519" s="13"/>
      <c r="D519" s="187" t="s">
        <v>345</v>
      </c>
      <c r="E519" s="188" t="s">
        <v>1</v>
      </c>
      <c r="F519" s="189" t="s">
        <v>878</v>
      </c>
      <c r="G519" s="13"/>
      <c r="H519" s="190">
        <v>5.6600000000000001</v>
      </c>
      <c r="I519" s="191"/>
      <c r="J519" s="13"/>
      <c r="K519" s="13"/>
      <c r="L519" s="186"/>
      <c r="M519" s="192"/>
      <c r="N519" s="193"/>
      <c r="O519" s="193"/>
      <c r="P519" s="193"/>
      <c r="Q519" s="193"/>
      <c r="R519" s="193"/>
      <c r="S519" s="193"/>
      <c r="T519" s="19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8" t="s">
        <v>345</v>
      </c>
      <c r="AU519" s="188" t="s">
        <v>85</v>
      </c>
      <c r="AV519" s="13" t="s">
        <v>85</v>
      </c>
      <c r="AW519" s="13" t="s">
        <v>33</v>
      </c>
      <c r="AX519" s="13" t="s">
        <v>77</v>
      </c>
      <c r="AY519" s="188" t="s">
        <v>337</v>
      </c>
    </row>
    <row r="520" s="14" customFormat="1">
      <c r="A520" s="14"/>
      <c r="B520" s="195"/>
      <c r="C520" s="14"/>
      <c r="D520" s="187" t="s">
        <v>345</v>
      </c>
      <c r="E520" s="196" t="s">
        <v>148</v>
      </c>
      <c r="F520" s="197" t="s">
        <v>363</v>
      </c>
      <c r="G520" s="14"/>
      <c r="H520" s="198">
        <v>77.079999999999998</v>
      </c>
      <c r="I520" s="199"/>
      <c r="J520" s="14"/>
      <c r="K520" s="14"/>
      <c r="L520" s="195"/>
      <c r="M520" s="200"/>
      <c r="N520" s="201"/>
      <c r="O520" s="201"/>
      <c r="P520" s="201"/>
      <c r="Q520" s="201"/>
      <c r="R520" s="201"/>
      <c r="S520" s="201"/>
      <c r="T520" s="20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196" t="s">
        <v>345</v>
      </c>
      <c r="AU520" s="196" t="s">
        <v>85</v>
      </c>
      <c r="AV520" s="14" t="s">
        <v>88</v>
      </c>
      <c r="AW520" s="14" t="s">
        <v>33</v>
      </c>
      <c r="AX520" s="14" t="s">
        <v>8</v>
      </c>
      <c r="AY520" s="196" t="s">
        <v>337</v>
      </c>
    </row>
    <row r="521" s="2" customFormat="1" ht="24.15" customHeight="1">
      <c r="A521" s="37"/>
      <c r="B521" s="172"/>
      <c r="C521" s="211" t="s">
        <v>879</v>
      </c>
      <c r="D521" s="211" t="s">
        <v>400</v>
      </c>
      <c r="E521" s="212" t="s">
        <v>880</v>
      </c>
      <c r="F521" s="213" t="s">
        <v>881</v>
      </c>
      <c r="G521" s="214" t="s">
        <v>342</v>
      </c>
      <c r="H521" s="215">
        <v>16.957999999999998</v>
      </c>
      <c r="I521" s="216"/>
      <c r="J521" s="217">
        <f>ROUND(I521*H521,0)</f>
        <v>0</v>
      </c>
      <c r="K521" s="213" t="s">
        <v>343</v>
      </c>
      <c r="L521" s="218"/>
      <c r="M521" s="219" t="s">
        <v>1</v>
      </c>
      <c r="N521" s="220" t="s">
        <v>42</v>
      </c>
      <c r="O521" s="76"/>
      <c r="P521" s="182">
        <f>O521*H521</f>
        <v>0</v>
      </c>
      <c r="Q521" s="182">
        <v>0.0047999999999999996</v>
      </c>
      <c r="R521" s="182">
        <f>Q521*H521</f>
        <v>0.081398399999999982</v>
      </c>
      <c r="S521" s="182">
        <v>0</v>
      </c>
      <c r="T521" s="183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84" t="s">
        <v>376</v>
      </c>
      <c r="AT521" s="184" t="s">
        <v>400</v>
      </c>
      <c r="AU521" s="184" t="s">
        <v>85</v>
      </c>
      <c r="AY521" s="18" t="s">
        <v>337</v>
      </c>
      <c r="BE521" s="185">
        <f>IF(N521="základní",J521,0)</f>
        <v>0</v>
      </c>
      <c r="BF521" s="185">
        <f>IF(N521="snížená",J521,0)</f>
        <v>0</v>
      </c>
      <c r="BG521" s="185">
        <f>IF(N521="zákl. přenesená",J521,0)</f>
        <v>0</v>
      </c>
      <c r="BH521" s="185">
        <f>IF(N521="sníž. přenesená",J521,0)</f>
        <v>0</v>
      </c>
      <c r="BI521" s="185">
        <f>IF(N521="nulová",J521,0)</f>
        <v>0</v>
      </c>
      <c r="BJ521" s="18" t="s">
        <v>8</v>
      </c>
      <c r="BK521" s="185">
        <f>ROUND(I521*H521,0)</f>
        <v>0</v>
      </c>
      <c r="BL521" s="18" t="s">
        <v>91</v>
      </c>
      <c r="BM521" s="184" t="s">
        <v>882</v>
      </c>
    </row>
    <row r="522" s="13" customFormat="1">
      <c r="A522" s="13"/>
      <c r="B522" s="186"/>
      <c r="C522" s="13"/>
      <c r="D522" s="187" t="s">
        <v>345</v>
      </c>
      <c r="E522" s="188" t="s">
        <v>1</v>
      </c>
      <c r="F522" s="189" t="s">
        <v>883</v>
      </c>
      <c r="G522" s="13"/>
      <c r="H522" s="190">
        <v>16.957999999999998</v>
      </c>
      <c r="I522" s="191"/>
      <c r="J522" s="13"/>
      <c r="K522" s="13"/>
      <c r="L522" s="186"/>
      <c r="M522" s="192"/>
      <c r="N522" s="193"/>
      <c r="O522" s="193"/>
      <c r="P522" s="193"/>
      <c r="Q522" s="193"/>
      <c r="R522" s="193"/>
      <c r="S522" s="193"/>
      <c r="T522" s="19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88" t="s">
        <v>345</v>
      </c>
      <c r="AU522" s="188" t="s">
        <v>85</v>
      </c>
      <c r="AV522" s="13" t="s">
        <v>85</v>
      </c>
      <c r="AW522" s="13" t="s">
        <v>33</v>
      </c>
      <c r="AX522" s="13" t="s">
        <v>8</v>
      </c>
      <c r="AY522" s="188" t="s">
        <v>337</v>
      </c>
    </row>
    <row r="523" s="2" customFormat="1" ht="37.8" customHeight="1">
      <c r="A523" s="37"/>
      <c r="B523" s="172"/>
      <c r="C523" s="173" t="s">
        <v>884</v>
      </c>
      <c r="D523" s="173" t="s">
        <v>339</v>
      </c>
      <c r="E523" s="174" t="s">
        <v>885</v>
      </c>
      <c r="F523" s="175" t="s">
        <v>886</v>
      </c>
      <c r="G523" s="176" t="s">
        <v>433</v>
      </c>
      <c r="H523" s="177">
        <v>17.719999999999999</v>
      </c>
      <c r="I523" s="178"/>
      <c r="J523" s="179">
        <f>ROUND(I523*H523,0)</f>
        <v>0</v>
      </c>
      <c r="K523" s="175" t="s">
        <v>343</v>
      </c>
      <c r="L523" s="38"/>
      <c r="M523" s="180" t="s">
        <v>1</v>
      </c>
      <c r="N523" s="181" t="s">
        <v>42</v>
      </c>
      <c r="O523" s="76"/>
      <c r="P523" s="182">
        <f>O523*H523</f>
        <v>0</v>
      </c>
      <c r="Q523" s="182">
        <v>0.0033899999999999998</v>
      </c>
      <c r="R523" s="182">
        <f>Q523*H523</f>
        <v>0.060070799999999994</v>
      </c>
      <c r="S523" s="182">
        <v>0</v>
      </c>
      <c r="T523" s="183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184" t="s">
        <v>91</v>
      </c>
      <c r="AT523" s="184" t="s">
        <v>339</v>
      </c>
      <c r="AU523" s="184" t="s">
        <v>85</v>
      </c>
      <c r="AY523" s="18" t="s">
        <v>337</v>
      </c>
      <c r="BE523" s="185">
        <f>IF(N523="základní",J523,0)</f>
        <v>0</v>
      </c>
      <c r="BF523" s="185">
        <f>IF(N523="snížená",J523,0)</f>
        <v>0</v>
      </c>
      <c r="BG523" s="185">
        <f>IF(N523="zákl. přenesená",J523,0)</f>
        <v>0</v>
      </c>
      <c r="BH523" s="185">
        <f>IF(N523="sníž. přenesená",J523,0)</f>
        <v>0</v>
      </c>
      <c r="BI523" s="185">
        <f>IF(N523="nulová",J523,0)</f>
        <v>0</v>
      </c>
      <c r="BJ523" s="18" t="s">
        <v>8</v>
      </c>
      <c r="BK523" s="185">
        <f>ROUND(I523*H523,0)</f>
        <v>0</v>
      </c>
      <c r="BL523" s="18" t="s">
        <v>91</v>
      </c>
      <c r="BM523" s="184" t="s">
        <v>887</v>
      </c>
    </row>
    <row r="524" s="13" customFormat="1">
      <c r="A524" s="13"/>
      <c r="B524" s="186"/>
      <c r="C524" s="13"/>
      <c r="D524" s="187" t="s">
        <v>345</v>
      </c>
      <c r="E524" s="188" t="s">
        <v>1</v>
      </c>
      <c r="F524" s="189" t="s">
        <v>888</v>
      </c>
      <c r="G524" s="13"/>
      <c r="H524" s="190">
        <v>17.719999999999999</v>
      </c>
      <c r="I524" s="191"/>
      <c r="J524" s="13"/>
      <c r="K524" s="13"/>
      <c r="L524" s="186"/>
      <c r="M524" s="192"/>
      <c r="N524" s="193"/>
      <c r="O524" s="193"/>
      <c r="P524" s="193"/>
      <c r="Q524" s="193"/>
      <c r="R524" s="193"/>
      <c r="S524" s="193"/>
      <c r="T524" s="19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88" t="s">
        <v>345</v>
      </c>
      <c r="AU524" s="188" t="s">
        <v>85</v>
      </c>
      <c r="AV524" s="13" t="s">
        <v>85</v>
      </c>
      <c r="AW524" s="13" t="s">
        <v>33</v>
      </c>
      <c r="AX524" s="13" t="s">
        <v>77</v>
      </c>
      <c r="AY524" s="188" t="s">
        <v>337</v>
      </c>
    </row>
    <row r="525" s="14" customFormat="1">
      <c r="A525" s="14"/>
      <c r="B525" s="195"/>
      <c r="C525" s="14"/>
      <c r="D525" s="187" t="s">
        <v>345</v>
      </c>
      <c r="E525" s="196" t="s">
        <v>151</v>
      </c>
      <c r="F525" s="197" t="s">
        <v>363</v>
      </c>
      <c r="G525" s="14"/>
      <c r="H525" s="198">
        <v>17.719999999999999</v>
      </c>
      <c r="I525" s="199"/>
      <c r="J525" s="14"/>
      <c r="K525" s="14"/>
      <c r="L525" s="195"/>
      <c r="M525" s="200"/>
      <c r="N525" s="201"/>
      <c r="O525" s="201"/>
      <c r="P525" s="201"/>
      <c r="Q525" s="201"/>
      <c r="R525" s="201"/>
      <c r="S525" s="201"/>
      <c r="T525" s="202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196" t="s">
        <v>345</v>
      </c>
      <c r="AU525" s="196" t="s">
        <v>85</v>
      </c>
      <c r="AV525" s="14" t="s">
        <v>88</v>
      </c>
      <c r="AW525" s="14" t="s">
        <v>33</v>
      </c>
      <c r="AX525" s="14" t="s">
        <v>8</v>
      </c>
      <c r="AY525" s="196" t="s">
        <v>337</v>
      </c>
    </row>
    <row r="526" s="2" customFormat="1" ht="24.15" customHeight="1">
      <c r="A526" s="37"/>
      <c r="B526" s="172"/>
      <c r="C526" s="211" t="s">
        <v>889</v>
      </c>
      <c r="D526" s="211" t="s">
        <v>400</v>
      </c>
      <c r="E526" s="212" t="s">
        <v>880</v>
      </c>
      <c r="F526" s="213" t="s">
        <v>881</v>
      </c>
      <c r="G526" s="214" t="s">
        <v>342</v>
      </c>
      <c r="H526" s="215">
        <v>7.7969999999999997</v>
      </c>
      <c r="I526" s="216"/>
      <c r="J526" s="217">
        <f>ROUND(I526*H526,0)</f>
        <v>0</v>
      </c>
      <c r="K526" s="213" t="s">
        <v>343</v>
      </c>
      <c r="L526" s="218"/>
      <c r="M526" s="219" t="s">
        <v>1</v>
      </c>
      <c r="N526" s="220" t="s">
        <v>42</v>
      </c>
      <c r="O526" s="76"/>
      <c r="P526" s="182">
        <f>O526*H526</f>
        <v>0</v>
      </c>
      <c r="Q526" s="182">
        <v>0.0047999999999999996</v>
      </c>
      <c r="R526" s="182">
        <f>Q526*H526</f>
        <v>0.037425599999999996</v>
      </c>
      <c r="S526" s="182">
        <v>0</v>
      </c>
      <c r="T526" s="183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84" t="s">
        <v>376</v>
      </c>
      <c r="AT526" s="184" t="s">
        <v>400</v>
      </c>
      <c r="AU526" s="184" t="s">
        <v>85</v>
      </c>
      <c r="AY526" s="18" t="s">
        <v>337</v>
      </c>
      <c r="BE526" s="185">
        <f>IF(N526="základní",J526,0)</f>
        <v>0</v>
      </c>
      <c r="BF526" s="185">
        <f>IF(N526="snížená",J526,0)</f>
        <v>0</v>
      </c>
      <c r="BG526" s="185">
        <f>IF(N526="zákl. přenesená",J526,0)</f>
        <v>0</v>
      </c>
      <c r="BH526" s="185">
        <f>IF(N526="sníž. přenesená",J526,0)</f>
        <v>0</v>
      </c>
      <c r="BI526" s="185">
        <f>IF(N526="nulová",J526,0)</f>
        <v>0</v>
      </c>
      <c r="BJ526" s="18" t="s">
        <v>8</v>
      </c>
      <c r="BK526" s="185">
        <f>ROUND(I526*H526,0)</f>
        <v>0</v>
      </c>
      <c r="BL526" s="18" t="s">
        <v>91</v>
      </c>
      <c r="BM526" s="184" t="s">
        <v>890</v>
      </c>
    </row>
    <row r="527" s="13" customFormat="1">
      <c r="A527" s="13"/>
      <c r="B527" s="186"/>
      <c r="C527" s="13"/>
      <c r="D527" s="187" t="s">
        <v>345</v>
      </c>
      <c r="E527" s="188" t="s">
        <v>1</v>
      </c>
      <c r="F527" s="189" t="s">
        <v>891</v>
      </c>
      <c r="G527" s="13"/>
      <c r="H527" s="190">
        <v>7.7969999999999997</v>
      </c>
      <c r="I527" s="191"/>
      <c r="J527" s="13"/>
      <c r="K527" s="13"/>
      <c r="L527" s="186"/>
      <c r="M527" s="192"/>
      <c r="N527" s="193"/>
      <c r="O527" s="193"/>
      <c r="P527" s="193"/>
      <c r="Q527" s="193"/>
      <c r="R527" s="193"/>
      <c r="S527" s="193"/>
      <c r="T527" s="19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88" t="s">
        <v>345</v>
      </c>
      <c r="AU527" s="188" t="s">
        <v>85</v>
      </c>
      <c r="AV527" s="13" t="s">
        <v>85</v>
      </c>
      <c r="AW527" s="13" t="s">
        <v>33</v>
      </c>
      <c r="AX527" s="13" t="s">
        <v>8</v>
      </c>
      <c r="AY527" s="188" t="s">
        <v>337</v>
      </c>
    </row>
    <row r="528" s="2" customFormat="1" ht="24.15" customHeight="1">
      <c r="A528" s="37"/>
      <c r="B528" s="172"/>
      <c r="C528" s="173" t="s">
        <v>892</v>
      </c>
      <c r="D528" s="173" t="s">
        <v>339</v>
      </c>
      <c r="E528" s="174" t="s">
        <v>893</v>
      </c>
      <c r="F528" s="175" t="s">
        <v>894</v>
      </c>
      <c r="G528" s="176" t="s">
        <v>433</v>
      </c>
      <c r="H528" s="177">
        <v>62.700000000000003</v>
      </c>
      <c r="I528" s="178"/>
      <c r="J528" s="179">
        <f>ROUND(I528*H528,0)</f>
        <v>0</v>
      </c>
      <c r="K528" s="175" t="s">
        <v>343</v>
      </c>
      <c r="L528" s="38"/>
      <c r="M528" s="180" t="s">
        <v>1</v>
      </c>
      <c r="N528" s="181" t="s">
        <v>42</v>
      </c>
      <c r="O528" s="76"/>
      <c r="P528" s="182">
        <f>O528*H528</f>
        <v>0</v>
      </c>
      <c r="Q528" s="182">
        <v>3.0000000000000001E-05</v>
      </c>
      <c r="R528" s="182">
        <f>Q528*H528</f>
        <v>0.0018810000000000001</v>
      </c>
      <c r="S528" s="182">
        <v>0</v>
      </c>
      <c r="T528" s="183">
        <f>S528*H528</f>
        <v>0</v>
      </c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R528" s="184" t="s">
        <v>91</v>
      </c>
      <c r="AT528" s="184" t="s">
        <v>339</v>
      </c>
      <c r="AU528" s="184" t="s">
        <v>85</v>
      </c>
      <c r="AY528" s="18" t="s">
        <v>337</v>
      </c>
      <c r="BE528" s="185">
        <f>IF(N528="základní",J528,0)</f>
        <v>0</v>
      </c>
      <c r="BF528" s="185">
        <f>IF(N528="snížená",J528,0)</f>
        <v>0</v>
      </c>
      <c r="BG528" s="185">
        <f>IF(N528="zákl. přenesená",J528,0)</f>
        <v>0</v>
      </c>
      <c r="BH528" s="185">
        <f>IF(N528="sníž. přenesená",J528,0)</f>
        <v>0</v>
      </c>
      <c r="BI528" s="185">
        <f>IF(N528="nulová",J528,0)</f>
        <v>0</v>
      </c>
      <c r="BJ528" s="18" t="s">
        <v>8</v>
      </c>
      <c r="BK528" s="185">
        <f>ROUND(I528*H528,0)</f>
        <v>0</v>
      </c>
      <c r="BL528" s="18" t="s">
        <v>91</v>
      </c>
      <c r="BM528" s="184" t="s">
        <v>895</v>
      </c>
    </row>
    <row r="529" s="13" customFormat="1">
      <c r="A529" s="13"/>
      <c r="B529" s="186"/>
      <c r="C529" s="13"/>
      <c r="D529" s="187" t="s">
        <v>345</v>
      </c>
      <c r="E529" s="188" t="s">
        <v>1</v>
      </c>
      <c r="F529" s="189" t="s">
        <v>896</v>
      </c>
      <c r="G529" s="13"/>
      <c r="H529" s="190">
        <v>26.879999999999999</v>
      </c>
      <c r="I529" s="191"/>
      <c r="J529" s="13"/>
      <c r="K529" s="13"/>
      <c r="L529" s="186"/>
      <c r="M529" s="192"/>
      <c r="N529" s="193"/>
      <c r="O529" s="193"/>
      <c r="P529" s="193"/>
      <c r="Q529" s="193"/>
      <c r="R529" s="193"/>
      <c r="S529" s="193"/>
      <c r="T529" s="19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88" t="s">
        <v>345</v>
      </c>
      <c r="AU529" s="188" t="s">
        <v>85</v>
      </c>
      <c r="AV529" s="13" t="s">
        <v>85</v>
      </c>
      <c r="AW529" s="13" t="s">
        <v>33</v>
      </c>
      <c r="AX529" s="13" t="s">
        <v>77</v>
      </c>
      <c r="AY529" s="188" t="s">
        <v>337</v>
      </c>
    </row>
    <row r="530" s="14" customFormat="1">
      <c r="A530" s="14"/>
      <c r="B530" s="195"/>
      <c r="C530" s="14"/>
      <c r="D530" s="187" t="s">
        <v>345</v>
      </c>
      <c r="E530" s="196" t="s">
        <v>157</v>
      </c>
      <c r="F530" s="197" t="s">
        <v>897</v>
      </c>
      <c r="G530" s="14"/>
      <c r="H530" s="198">
        <v>26.879999999999999</v>
      </c>
      <c r="I530" s="199"/>
      <c r="J530" s="14"/>
      <c r="K530" s="14"/>
      <c r="L530" s="195"/>
      <c r="M530" s="200"/>
      <c r="N530" s="201"/>
      <c r="O530" s="201"/>
      <c r="P530" s="201"/>
      <c r="Q530" s="201"/>
      <c r="R530" s="201"/>
      <c r="S530" s="201"/>
      <c r="T530" s="20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196" t="s">
        <v>345</v>
      </c>
      <c r="AU530" s="196" t="s">
        <v>85</v>
      </c>
      <c r="AV530" s="14" t="s">
        <v>88</v>
      </c>
      <c r="AW530" s="14" t="s">
        <v>33</v>
      </c>
      <c r="AX530" s="14" t="s">
        <v>77</v>
      </c>
      <c r="AY530" s="196" t="s">
        <v>337</v>
      </c>
    </row>
    <row r="531" s="13" customFormat="1">
      <c r="A531" s="13"/>
      <c r="B531" s="186"/>
      <c r="C531" s="13"/>
      <c r="D531" s="187" t="s">
        <v>345</v>
      </c>
      <c r="E531" s="188" t="s">
        <v>1</v>
      </c>
      <c r="F531" s="189" t="s">
        <v>898</v>
      </c>
      <c r="G531" s="13"/>
      <c r="H531" s="190">
        <v>8.6999999999999993</v>
      </c>
      <c r="I531" s="191"/>
      <c r="J531" s="13"/>
      <c r="K531" s="13"/>
      <c r="L531" s="186"/>
      <c r="M531" s="192"/>
      <c r="N531" s="193"/>
      <c r="O531" s="193"/>
      <c r="P531" s="193"/>
      <c r="Q531" s="193"/>
      <c r="R531" s="193"/>
      <c r="S531" s="193"/>
      <c r="T531" s="19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188" t="s">
        <v>345</v>
      </c>
      <c r="AU531" s="188" t="s">
        <v>85</v>
      </c>
      <c r="AV531" s="13" t="s">
        <v>85</v>
      </c>
      <c r="AW531" s="13" t="s">
        <v>33</v>
      </c>
      <c r="AX531" s="13" t="s">
        <v>77</v>
      </c>
      <c r="AY531" s="188" t="s">
        <v>337</v>
      </c>
    </row>
    <row r="532" s="14" customFormat="1">
      <c r="A532" s="14"/>
      <c r="B532" s="195"/>
      <c r="C532" s="14"/>
      <c r="D532" s="187" t="s">
        <v>345</v>
      </c>
      <c r="E532" s="196" t="s">
        <v>160</v>
      </c>
      <c r="F532" s="197" t="s">
        <v>899</v>
      </c>
      <c r="G532" s="14"/>
      <c r="H532" s="198">
        <v>8.6999999999999993</v>
      </c>
      <c r="I532" s="199"/>
      <c r="J532" s="14"/>
      <c r="K532" s="14"/>
      <c r="L532" s="195"/>
      <c r="M532" s="200"/>
      <c r="N532" s="201"/>
      <c r="O532" s="201"/>
      <c r="P532" s="201"/>
      <c r="Q532" s="201"/>
      <c r="R532" s="201"/>
      <c r="S532" s="201"/>
      <c r="T532" s="20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196" t="s">
        <v>345</v>
      </c>
      <c r="AU532" s="196" t="s">
        <v>85</v>
      </c>
      <c r="AV532" s="14" t="s">
        <v>88</v>
      </c>
      <c r="AW532" s="14" t="s">
        <v>33</v>
      </c>
      <c r="AX532" s="14" t="s">
        <v>77</v>
      </c>
      <c r="AY532" s="196" t="s">
        <v>337</v>
      </c>
    </row>
    <row r="533" s="13" customFormat="1">
      <c r="A533" s="13"/>
      <c r="B533" s="186"/>
      <c r="C533" s="13"/>
      <c r="D533" s="187" t="s">
        <v>345</v>
      </c>
      <c r="E533" s="188" t="s">
        <v>1</v>
      </c>
      <c r="F533" s="189" t="s">
        <v>900</v>
      </c>
      <c r="G533" s="13"/>
      <c r="H533" s="190">
        <v>27.120000000000001</v>
      </c>
      <c r="I533" s="191"/>
      <c r="J533" s="13"/>
      <c r="K533" s="13"/>
      <c r="L533" s="186"/>
      <c r="M533" s="192"/>
      <c r="N533" s="193"/>
      <c r="O533" s="193"/>
      <c r="P533" s="193"/>
      <c r="Q533" s="193"/>
      <c r="R533" s="193"/>
      <c r="S533" s="193"/>
      <c r="T533" s="19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88" t="s">
        <v>345</v>
      </c>
      <c r="AU533" s="188" t="s">
        <v>85</v>
      </c>
      <c r="AV533" s="13" t="s">
        <v>85</v>
      </c>
      <c r="AW533" s="13" t="s">
        <v>33</v>
      </c>
      <c r="AX533" s="13" t="s">
        <v>77</v>
      </c>
      <c r="AY533" s="188" t="s">
        <v>337</v>
      </c>
    </row>
    <row r="534" s="14" customFormat="1">
      <c r="A534" s="14"/>
      <c r="B534" s="195"/>
      <c r="C534" s="14"/>
      <c r="D534" s="187" t="s">
        <v>345</v>
      </c>
      <c r="E534" s="196" t="s">
        <v>163</v>
      </c>
      <c r="F534" s="197" t="s">
        <v>901</v>
      </c>
      <c r="G534" s="14"/>
      <c r="H534" s="198">
        <v>27.120000000000001</v>
      </c>
      <c r="I534" s="199"/>
      <c r="J534" s="14"/>
      <c r="K534" s="14"/>
      <c r="L534" s="195"/>
      <c r="M534" s="200"/>
      <c r="N534" s="201"/>
      <c r="O534" s="201"/>
      <c r="P534" s="201"/>
      <c r="Q534" s="201"/>
      <c r="R534" s="201"/>
      <c r="S534" s="201"/>
      <c r="T534" s="20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196" t="s">
        <v>345</v>
      </c>
      <c r="AU534" s="196" t="s">
        <v>85</v>
      </c>
      <c r="AV534" s="14" t="s">
        <v>88</v>
      </c>
      <c r="AW534" s="14" t="s">
        <v>33</v>
      </c>
      <c r="AX534" s="14" t="s">
        <v>77</v>
      </c>
      <c r="AY534" s="196" t="s">
        <v>337</v>
      </c>
    </row>
    <row r="535" s="15" customFormat="1">
      <c r="A535" s="15"/>
      <c r="B535" s="203"/>
      <c r="C535" s="15"/>
      <c r="D535" s="187" t="s">
        <v>345</v>
      </c>
      <c r="E535" s="204" t="s">
        <v>1</v>
      </c>
      <c r="F535" s="205" t="s">
        <v>353</v>
      </c>
      <c r="G535" s="15"/>
      <c r="H535" s="206">
        <v>62.700000000000003</v>
      </c>
      <c r="I535" s="207"/>
      <c r="J535" s="15"/>
      <c r="K535" s="15"/>
      <c r="L535" s="203"/>
      <c r="M535" s="208"/>
      <c r="N535" s="209"/>
      <c r="O535" s="209"/>
      <c r="P535" s="209"/>
      <c r="Q535" s="209"/>
      <c r="R535" s="209"/>
      <c r="S535" s="209"/>
      <c r="T535" s="210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04" t="s">
        <v>345</v>
      </c>
      <c r="AU535" s="204" t="s">
        <v>85</v>
      </c>
      <c r="AV535" s="15" t="s">
        <v>91</v>
      </c>
      <c r="AW535" s="15" t="s">
        <v>33</v>
      </c>
      <c r="AX535" s="15" t="s">
        <v>8</v>
      </c>
      <c r="AY535" s="204" t="s">
        <v>337</v>
      </c>
    </row>
    <row r="536" s="2" customFormat="1" ht="24.15" customHeight="1">
      <c r="A536" s="37"/>
      <c r="B536" s="172"/>
      <c r="C536" s="211" t="s">
        <v>902</v>
      </c>
      <c r="D536" s="211" t="s">
        <v>400</v>
      </c>
      <c r="E536" s="212" t="s">
        <v>903</v>
      </c>
      <c r="F536" s="213" t="s">
        <v>904</v>
      </c>
      <c r="G536" s="214" t="s">
        <v>433</v>
      </c>
      <c r="H536" s="215">
        <v>28.224</v>
      </c>
      <c r="I536" s="216"/>
      <c r="J536" s="217">
        <f>ROUND(I536*H536,0)</f>
        <v>0</v>
      </c>
      <c r="K536" s="213" t="s">
        <v>343</v>
      </c>
      <c r="L536" s="218"/>
      <c r="M536" s="219" t="s">
        <v>1</v>
      </c>
      <c r="N536" s="220" t="s">
        <v>42</v>
      </c>
      <c r="O536" s="76"/>
      <c r="P536" s="182">
        <f>O536*H536</f>
        <v>0</v>
      </c>
      <c r="Q536" s="182">
        <v>0.00032000000000000003</v>
      </c>
      <c r="R536" s="182">
        <f>Q536*H536</f>
        <v>0.0090316800000000003</v>
      </c>
      <c r="S536" s="182">
        <v>0</v>
      </c>
      <c r="T536" s="183">
        <f>S536*H536</f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184" t="s">
        <v>376</v>
      </c>
      <c r="AT536" s="184" t="s">
        <v>400</v>
      </c>
      <c r="AU536" s="184" t="s">
        <v>85</v>
      </c>
      <c r="AY536" s="18" t="s">
        <v>337</v>
      </c>
      <c r="BE536" s="185">
        <f>IF(N536="základní",J536,0)</f>
        <v>0</v>
      </c>
      <c r="BF536" s="185">
        <f>IF(N536="snížená",J536,0)</f>
        <v>0</v>
      </c>
      <c r="BG536" s="185">
        <f>IF(N536="zákl. přenesená",J536,0)</f>
        <v>0</v>
      </c>
      <c r="BH536" s="185">
        <f>IF(N536="sníž. přenesená",J536,0)</f>
        <v>0</v>
      </c>
      <c r="BI536" s="185">
        <f>IF(N536="nulová",J536,0)</f>
        <v>0</v>
      </c>
      <c r="BJ536" s="18" t="s">
        <v>8</v>
      </c>
      <c r="BK536" s="185">
        <f>ROUND(I536*H536,0)</f>
        <v>0</v>
      </c>
      <c r="BL536" s="18" t="s">
        <v>91</v>
      </c>
      <c r="BM536" s="184" t="s">
        <v>905</v>
      </c>
    </row>
    <row r="537" s="13" customFormat="1">
      <c r="A537" s="13"/>
      <c r="B537" s="186"/>
      <c r="C537" s="13"/>
      <c r="D537" s="187" t="s">
        <v>345</v>
      </c>
      <c r="E537" s="188" t="s">
        <v>1</v>
      </c>
      <c r="F537" s="189" t="s">
        <v>906</v>
      </c>
      <c r="G537" s="13"/>
      <c r="H537" s="190">
        <v>28.224</v>
      </c>
      <c r="I537" s="191"/>
      <c r="J537" s="13"/>
      <c r="K537" s="13"/>
      <c r="L537" s="186"/>
      <c r="M537" s="192"/>
      <c r="N537" s="193"/>
      <c r="O537" s="193"/>
      <c r="P537" s="193"/>
      <c r="Q537" s="193"/>
      <c r="R537" s="193"/>
      <c r="S537" s="193"/>
      <c r="T537" s="19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88" t="s">
        <v>345</v>
      </c>
      <c r="AU537" s="188" t="s">
        <v>85</v>
      </c>
      <c r="AV537" s="13" t="s">
        <v>85</v>
      </c>
      <c r="AW537" s="13" t="s">
        <v>33</v>
      </c>
      <c r="AX537" s="13" t="s">
        <v>8</v>
      </c>
      <c r="AY537" s="188" t="s">
        <v>337</v>
      </c>
    </row>
    <row r="538" s="2" customFormat="1" ht="24.15" customHeight="1">
      <c r="A538" s="37"/>
      <c r="B538" s="172"/>
      <c r="C538" s="211" t="s">
        <v>907</v>
      </c>
      <c r="D538" s="211" t="s">
        <v>400</v>
      </c>
      <c r="E538" s="212" t="s">
        <v>908</v>
      </c>
      <c r="F538" s="213" t="s">
        <v>909</v>
      </c>
      <c r="G538" s="214" t="s">
        <v>433</v>
      </c>
      <c r="H538" s="215">
        <v>9.1349999999999998</v>
      </c>
      <c r="I538" s="216"/>
      <c r="J538" s="217">
        <f>ROUND(I538*H538,0)</f>
        <v>0</v>
      </c>
      <c r="K538" s="213" t="s">
        <v>343</v>
      </c>
      <c r="L538" s="218"/>
      <c r="M538" s="219" t="s">
        <v>1</v>
      </c>
      <c r="N538" s="220" t="s">
        <v>42</v>
      </c>
      <c r="O538" s="76"/>
      <c r="P538" s="182">
        <f>O538*H538</f>
        <v>0</v>
      </c>
      <c r="Q538" s="182">
        <v>0.00042000000000000002</v>
      </c>
      <c r="R538" s="182">
        <f>Q538*H538</f>
        <v>0.0038367000000000002</v>
      </c>
      <c r="S538" s="182">
        <v>0</v>
      </c>
      <c r="T538" s="183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184" t="s">
        <v>376</v>
      </c>
      <c r="AT538" s="184" t="s">
        <v>400</v>
      </c>
      <c r="AU538" s="184" t="s">
        <v>85</v>
      </c>
      <c r="AY538" s="18" t="s">
        <v>337</v>
      </c>
      <c r="BE538" s="185">
        <f>IF(N538="základní",J538,0)</f>
        <v>0</v>
      </c>
      <c r="BF538" s="185">
        <f>IF(N538="snížená",J538,0)</f>
        <v>0</v>
      </c>
      <c r="BG538" s="185">
        <f>IF(N538="zákl. přenesená",J538,0)</f>
        <v>0</v>
      </c>
      <c r="BH538" s="185">
        <f>IF(N538="sníž. přenesená",J538,0)</f>
        <v>0</v>
      </c>
      <c r="BI538" s="185">
        <f>IF(N538="nulová",J538,0)</f>
        <v>0</v>
      </c>
      <c r="BJ538" s="18" t="s">
        <v>8</v>
      </c>
      <c r="BK538" s="185">
        <f>ROUND(I538*H538,0)</f>
        <v>0</v>
      </c>
      <c r="BL538" s="18" t="s">
        <v>91</v>
      </c>
      <c r="BM538" s="184" t="s">
        <v>910</v>
      </c>
    </row>
    <row r="539" s="13" customFormat="1">
      <c r="A539" s="13"/>
      <c r="B539" s="186"/>
      <c r="C539" s="13"/>
      <c r="D539" s="187" t="s">
        <v>345</v>
      </c>
      <c r="E539" s="188" t="s">
        <v>1</v>
      </c>
      <c r="F539" s="189" t="s">
        <v>911</v>
      </c>
      <c r="G539" s="13"/>
      <c r="H539" s="190">
        <v>9.1349999999999998</v>
      </c>
      <c r="I539" s="191"/>
      <c r="J539" s="13"/>
      <c r="K539" s="13"/>
      <c r="L539" s="186"/>
      <c r="M539" s="192"/>
      <c r="N539" s="193"/>
      <c r="O539" s="193"/>
      <c r="P539" s="193"/>
      <c r="Q539" s="193"/>
      <c r="R539" s="193"/>
      <c r="S539" s="193"/>
      <c r="T539" s="19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188" t="s">
        <v>345</v>
      </c>
      <c r="AU539" s="188" t="s">
        <v>85</v>
      </c>
      <c r="AV539" s="13" t="s">
        <v>85</v>
      </c>
      <c r="AW539" s="13" t="s">
        <v>33</v>
      </c>
      <c r="AX539" s="13" t="s">
        <v>8</v>
      </c>
      <c r="AY539" s="188" t="s">
        <v>337</v>
      </c>
    </row>
    <row r="540" s="2" customFormat="1" ht="24.15" customHeight="1">
      <c r="A540" s="37"/>
      <c r="B540" s="172"/>
      <c r="C540" s="211" t="s">
        <v>912</v>
      </c>
      <c r="D540" s="211" t="s">
        <v>400</v>
      </c>
      <c r="E540" s="212" t="s">
        <v>913</v>
      </c>
      <c r="F540" s="213" t="s">
        <v>914</v>
      </c>
      <c r="G540" s="214" t="s">
        <v>433</v>
      </c>
      <c r="H540" s="215">
        <v>28.475999999999999</v>
      </c>
      <c r="I540" s="216"/>
      <c r="J540" s="217">
        <f>ROUND(I540*H540,0)</f>
        <v>0</v>
      </c>
      <c r="K540" s="213" t="s">
        <v>343</v>
      </c>
      <c r="L540" s="218"/>
      <c r="M540" s="219" t="s">
        <v>1</v>
      </c>
      <c r="N540" s="220" t="s">
        <v>42</v>
      </c>
      <c r="O540" s="76"/>
      <c r="P540" s="182">
        <f>O540*H540</f>
        <v>0</v>
      </c>
      <c r="Q540" s="182">
        <v>0.00059999999999999995</v>
      </c>
      <c r="R540" s="182">
        <f>Q540*H540</f>
        <v>0.017085599999999999</v>
      </c>
      <c r="S540" s="182">
        <v>0</v>
      </c>
      <c r="T540" s="183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4" t="s">
        <v>376</v>
      </c>
      <c r="AT540" s="184" t="s">
        <v>400</v>
      </c>
      <c r="AU540" s="184" t="s">
        <v>85</v>
      </c>
      <c r="AY540" s="18" t="s">
        <v>337</v>
      </c>
      <c r="BE540" s="185">
        <f>IF(N540="základní",J540,0)</f>
        <v>0</v>
      </c>
      <c r="BF540" s="185">
        <f>IF(N540="snížená",J540,0)</f>
        <v>0</v>
      </c>
      <c r="BG540" s="185">
        <f>IF(N540="zákl. přenesená",J540,0)</f>
        <v>0</v>
      </c>
      <c r="BH540" s="185">
        <f>IF(N540="sníž. přenesená",J540,0)</f>
        <v>0</v>
      </c>
      <c r="BI540" s="185">
        <f>IF(N540="nulová",J540,0)</f>
        <v>0</v>
      </c>
      <c r="BJ540" s="18" t="s">
        <v>8</v>
      </c>
      <c r="BK540" s="185">
        <f>ROUND(I540*H540,0)</f>
        <v>0</v>
      </c>
      <c r="BL540" s="18" t="s">
        <v>91</v>
      </c>
      <c r="BM540" s="184" t="s">
        <v>915</v>
      </c>
    </row>
    <row r="541" s="13" customFormat="1">
      <c r="A541" s="13"/>
      <c r="B541" s="186"/>
      <c r="C541" s="13"/>
      <c r="D541" s="187" t="s">
        <v>345</v>
      </c>
      <c r="E541" s="188" t="s">
        <v>1</v>
      </c>
      <c r="F541" s="189" t="s">
        <v>916</v>
      </c>
      <c r="G541" s="13"/>
      <c r="H541" s="190">
        <v>28.475999999999999</v>
      </c>
      <c r="I541" s="191"/>
      <c r="J541" s="13"/>
      <c r="K541" s="13"/>
      <c r="L541" s="186"/>
      <c r="M541" s="192"/>
      <c r="N541" s="193"/>
      <c r="O541" s="193"/>
      <c r="P541" s="193"/>
      <c r="Q541" s="193"/>
      <c r="R541" s="193"/>
      <c r="S541" s="193"/>
      <c r="T541" s="19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188" t="s">
        <v>345</v>
      </c>
      <c r="AU541" s="188" t="s">
        <v>85</v>
      </c>
      <c r="AV541" s="13" t="s">
        <v>85</v>
      </c>
      <c r="AW541" s="13" t="s">
        <v>33</v>
      </c>
      <c r="AX541" s="13" t="s">
        <v>8</v>
      </c>
      <c r="AY541" s="188" t="s">
        <v>337</v>
      </c>
    </row>
    <row r="542" s="2" customFormat="1" ht="16.5" customHeight="1">
      <c r="A542" s="37"/>
      <c r="B542" s="172"/>
      <c r="C542" s="173" t="s">
        <v>917</v>
      </c>
      <c r="D542" s="173" t="s">
        <v>339</v>
      </c>
      <c r="E542" s="174" t="s">
        <v>918</v>
      </c>
      <c r="F542" s="175" t="s">
        <v>919</v>
      </c>
      <c r="G542" s="176" t="s">
        <v>433</v>
      </c>
      <c r="H542" s="177">
        <v>136.78</v>
      </c>
      <c r="I542" s="178"/>
      <c r="J542" s="179">
        <f>ROUND(I542*H542,0)</f>
        <v>0</v>
      </c>
      <c r="K542" s="175" t="s">
        <v>343</v>
      </c>
      <c r="L542" s="38"/>
      <c r="M542" s="180" t="s">
        <v>1</v>
      </c>
      <c r="N542" s="181" t="s">
        <v>42</v>
      </c>
      <c r="O542" s="76"/>
      <c r="P542" s="182">
        <f>O542*H542</f>
        <v>0</v>
      </c>
      <c r="Q542" s="182">
        <v>0</v>
      </c>
      <c r="R542" s="182">
        <f>Q542*H542</f>
        <v>0</v>
      </c>
      <c r="S542" s="182">
        <v>0</v>
      </c>
      <c r="T542" s="183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84" t="s">
        <v>91</v>
      </c>
      <c r="AT542" s="184" t="s">
        <v>339</v>
      </c>
      <c r="AU542" s="184" t="s">
        <v>85</v>
      </c>
      <c r="AY542" s="18" t="s">
        <v>337</v>
      </c>
      <c r="BE542" s="185">
        <f>IF(N542="základní",J542,0)</f>
        <v>0</v>
      </c>
      <c r="BF542" s="185">
        <f>IF(N542="snížená",J542,0)</f>
        <v>0</v>
      </c>
      <c r="BG542" s="185">
        <f>IF(N542="zákl. přenesená",J542,0)</f>
        <v>0</v>
      </c>
      <c r="BH542" s="185">
        <f>IF(N542="sníž. přenesená",J542,0)</f>
        <v>0</v>
      </c>
      <c r="BI542" s="185">
        <f>IF(N542="nulová",J542,0)</f>
        <v>0</v>
      </c>
      <c r="BJ542" s="18" t="s">
        <v>8</v>
      </c>
      <c r="BK542" s="185">
        <f>ROUND(I542*H542,0)</f>
        <v>0</v>
      </c>
      <c r="BL542" s="18" t="s">
        <v>91</v>
      </c>
      <c r="BM542" s="184" t="s">
        <v>920</v>
      </c>
    </row>
    <row r="543" s="13" customFormat="1">
      <c r="A543" s="13"/>
      <c r="B543" s="186"/>
      <c r="C543" s="13"/>
      <c r="D543" s="187" t="s">
        <v>345</v>
      </c>
      <c r="E543" s="188" t="s">
        <v>1</v>
      </c>
      <c r="F543" s="189" t="s">
        <v>921</v>
      </c>
      <c r="G543" s="13"/>
      <c r="H543" s="190">
        <v>9.7400000000000002</v>
      </c>
      <c r="I543" s="191"/>
      <c r="J543" s="13"/>
      <c r="K543" s="13"/>
      <c r="L543" s="186"/>
      <c r="M543" s="192"/>
      <c r="N543" s="193"/>
      <c r="O543" s="193"/>
      <c r="P543" s="193"/>
      <c r="Q543" s="193"/>
      <c r="R543" s="193"/>
      <c r="S543" s="193"/>
      <c r="T543" s="19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8" t="s">
        <v>345</v>
      </c>
      <c r="AU543" s="188" t="s">
        <v>85</v>
      </c>
      <c r="AV543" s="13" t="s">
        <v>85</v>
      </c>
      <c r="AW543" s="13" t="s">
        <v>33</v>
      </c>
      <c r="AX543" s="13" t="s">
        <v>77</v>
      </c>
      <c r="AY543" s="188" t="s">
        <v>337</v>
      </c>
    </row>
    <row r="544" s="13" customFormat="1">
      <c r="A544" s="13"/>
      <c r="B544" s="186"/>
      <c r="C544" s="13"/>
      <c r="D544" s="187" t="s">
        <v>345</v>
      </c>
      <c r="E544" s="188" t="s">
        <v>1</v>
      </c>
      <c r="F544" s="189" t="s">
        <v>922</v>
      </c>
      <c r="G544" s="13"/>
      <c r="H544" s="190">
        <v>7.04</v>
      </c>
      <c r="I544" s="191"/>
      <c r="J544" s="13"/>
      <c r="K544" s="13"/>
      <c r="L544" s="186"/>
      <c r="M544" s="192"/>
      <c r="N544" s="193"/>
      <c r="O544" s="193"/>
      <c r="P544" s="193"/>
      <c r="Q544" s="193"/>
      <c r="R544" s="193"/>
      <c r="S544" s="193"/>
      <c r="T544" s="19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88" t="s">
        <v>345</v>
      </c>
      <c r="AU544" s="188" t="s">
        <v>85</v>
      </c>
      <c r="AV544" s="13" t="s">
        <v>85</v>
      </c>
      <c r="AW544" s="13" t="s">
        <v>33</v>
      </c>
      <c r="AX544" s="13" t="s">
        <v>77</v>
      </c>
      <c r="AY544" s="188" t="s">
        <v>337</v>
      </c>
    </row>
    <row r="545" s="13" customFormat="1">
      <c r="A545" s="13"/>
      <c r="B545" s="186"/>
      <c r="C545" s="13"/>
      <c r="D545" s="187" t="s">
        <v>345</v>
      </c>
      <c r="E545" s="188" t="s">
        <v>1</v>
      </c>
      <c r="F545" s="189" t="s">
        <v>923</v>
      </c>
      <c r="G545" s="13"/>
      <c r="H545" s="190">
        <v>9.5</v>
      </c>
      <c r="I545" s="191"/>
      <c r="J545" s="13"/>
      <c r="K545" s="13"/>
      <c r="L545" s="186"/>
      <c r="M545" s="192"/>
      <c r="N545" s="193"/>
      <c r="O545" s="193"/>
      <c r="P545" s="193"/>
      <c r="Q545" s="193"/>
      <c r="R545" s="193"/>
      <c r="S545" s="193"/>
      <c r="T545" s="19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88" t="s">
        <v>345</v>
      </c>
      <c r="AU545" s="188" t="s">
        <v>85</v>
      </c>
      <c r="AV545" s="13" t="s">
        <v>85</v>
      </c>
      <c r="AW545" s="13" t="s">
        <v>33</v>
      </c>
      <c r="AX545" s="13" t="s">
        <v>77</v>
      </c>
      <c r="AY545" s="188" t="s">
        <v>337</v>
      </c>
    </row>
    <row r="546" s="14" customFormat="1">
      <c r="A546" s="14"/>
      <c r="B546" s="195"/>
      <c r="C546" s="14"/>
      <c r="D546" s="187" t="s">
        <v>345</v>
      </c>
      <c r="E546" s="196" t="s">
        <v>166</v>
      </c>
      <c r="F546" s="197" t="s">
        <v>924</v>
      </c>
      <c r="G546" s="14"/>
      <c r="H546" s="198">
        <v>26.280000000000001</v>
      </c>
      <c r="I546" s="199"/>
      <c r="J546" s="14"/>
      <c r="K546" s="14"/>
      <c r="L546" s="195"/>
      <c r="M546" s="200"/>
      <c r="N546" s="201"/>
      <c r="O546" s="201"/>
      <c r="P546" s="201"/>
      <c r="Q546" s="201"/>
      <c r="R546" s="201"/>
      <c r="S546" s="201"/>
      <c r="T546" s="20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196" t="s">
        <v>345</v>
      </c>
      <c r="AU546" s="196" t="s">
        <v>85</v>
      </c>
      <c r="AV546" s="14" t="s">
        <v>88</v>
      </c>
      <c r="AW546" s="14" t="s">
        <v>33</v>
      </c>
      <c r="AX546" s="14" t="s">
        <v>77</v>
      </c>
      <c r="AY546" s="196" t="s">
        <v>337</v>
      </c>
    </row>
    <row r="547" s="13" customFormat="1">
      <c r="A547" s="13"/>
      <c r="B547" s="186"/>
      <c r="C547" s="13"/>
      <c r="D547" s="187" t="s">
        <v>345</v>
      </c>
      <c r="E547" s="188" t="s">
        <v>1</v>
      </c>
      <c r="F547" s="189" t="s">
        <v>925</v>
      </c>
      <c r="G547" s="13"/>
      <c r="H547" s="190">
        <v>7.2000000000000002</v>
      </c>
      <c r="I547" s="191"/>
      <c r="J547" s="13"/>
      <c r="K547" s="13"/>
      <c r="L547" s="186"/>
      <c r="M547" s="192"/>
      <c r="N547" s="193"/>
      <c r="O547" s="193"/>
      <c r="P547" s="193"/>
      <c r="Q547" s="193"/>
      <c r="R547" s="193"/>
      <c r="S547" s="193"/>
      <c r="T547" s="19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8" t="s">
        <v>345</v>
      </c>
      <c r="AU547" s="188" t="s">
        <v>85</v>
      </c>
      <c r="AV547" s="13" t="s">
        <v>85</v>
      </c>
      <c r="AW547" s="13" t="s">
        <v>33</v>
      </c>
      <c r="AX547" s="13" t="s">
        <v>77</v>
      </c>
      <c r="AY547" s="188" t="s">
        <v>337</v>
      </c>
    </row>
    <row r="548" s="13" customFormat="1">
      <c r="A548" s="13"/>
      <c r="B548" s="186"/>
      <c r="C548" s="13"/>
      <c r="D548" s="187" t="s">
        <v>345</v>
      </c>
      <c r="E548" s="188" t="s">
        <v>1</v>
      </c>
      <c r="F548" s="189" t="s">
        <v>926</v>
      </c>
      <c r="G548" s="13"/>
      <c r="H548" s="190">
        <v>5.5</v>
      </c>
      <c r="I548" s="191"/>
      <c r="J548" s="13"/>
      <c r="K548" s="13"/>
      <c r="L548" s="186"/>
      <c r="M548" s="192"/>
      <c r="N548" s="193"/>
      <c r="O548" s="193"/>
      <c r="P548" s="193"/>
      <c r="Q548" s="193"/>
      <c r="R548" s="193"/>
      <c r="S548" s="193"/>
      <c r="T548" s="19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88" t="s">
        <v>345</v>
      </c>
      <c r="AU548" s="188" t="s">
        <v>85</v>
      </c>
      <c r="AV548" s="13" t="s">
        <v>85</v>
      </c>
      <c r="AW548" s="13" t="s">
        <v>33</v>
      </c>
      <c r="AX548" s="13" t="s">
        <v>77</v>
      </c>
      <c r="AY548" s="188" t="s">
        <v>337</v>
      </c>
    </row>
    <row r="549" s="13" customFormat="1">
      <c r="A549" s="13"/>
      <c r="B549" s="186"/>
      <c r="C549" s="13"/>
      <c r="D549" s="187" t="s">
        <v>345</v>
      </c>
      <c r="E549" s="188" t="s">
        <v>1</v>
      </c>
      <c r="F549" s="189" t="s">
        <v>871</v>
      </c>
      <c r="G549" s="13"/>
      <c r="H549" s="190">
        <v>5.2000000000000002</v>
      </c>
      <c r="I549" s="191"/>
      <c r="J549" s="13"/>
      <c r="K549" s="13"/>
      <c r="L549" s="186"/>
      <c r="M549" s="192"/>
      <c r="N549" s="193"/>
      <c r="O549" s="193"/>
      <c r="P549" s="193"/>
      <c r="Q549" s="193"/>
      <c r="R549" s="193"/>
      <c r="S549" s="193"/>
      <c r="T549" s="19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88" t="s">
        <v>345</v>
      </c>
      <c r="AU549" s="188" t="s">
        <v>85</v>
      </c>
      <c r="AV549" s="13" t="s">
        <v>85</v>
      </c>
      <c r="AW549" s="13" t="s">
        <v>33</v>
      </c>
      <c r="AX549" s="13" t="s">
        <v>77</v>
      </c>
      <c r="AY549" s="188" t="s">
        <v>337</v>
      </c>
    </row>
    <row r="550" s="13" customFormat="1">
      <c r="A550" s="13"/>
      <c r="B550" s="186"/>
      <c r="C550" s="13"/>
      <c r="D550" s="187" t="s">
        <v>345</v>
      </c>
      <c r="E550" s="188" t="s">
        <v>1</v>
      </c>
      <c r="F550" s="189" t="s">
        <v>927</v>
      </c>
      <c r="G550" s="13"/>
      <c r="H550" s="190">
        <v>4.2999999999999998</v>
      </c>
      <c r="I550" s="191"/>
      <c r="J550" s="13"/>
      <c r="K550" s="13"/>
      <c r="L550" s="186"/>
      <c r="M550" s="192"/>
      <c r="N550" s="193"/>
      <c r="O550" s="193"/>
      <c r="P550" s="193"/>
      <c r="Q550" s="193"/>
      <c r="R550" s="193"/>
      <c r="S550" s="193"/>
      <c r="T550" s="19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88" t="s">
        <v>345</v>
      </c>
      <c r="AU550" s="188" t="s">
        <v>85</v>
      </c>
      <c r="AV550" s="13" t="s">
        <v>85</v>
      </c>
      <c r="AW550" s="13" t="s">
        <v>33</v>
      </c>
      <c r="AX550" s="13" t="s">
        <v>77</v>
      </c>
      <c r="AY550" s="188" t="s">
        <v>337</v>
      </c>
    </row>
    <row r="551" s="13" customFormat="1">
      <c r="A551" s="13"/>
      <c r="B551" s="186"/>
      <c r="C551" s="13"/>
      <c r="D551" s="187" t="s">
        <v>345</v>
      </c>
      <c r="E551" s="188" t="s">
        <v>1</v>
      </c>
      <c r="F551" s="189" t="s">
        <v>928</v>
      </c>
      <c r="G551" s="13"/>
      <c r="H551" s="190">
        <v>8.8800000000000008</v>
      </c>
      <c r="I551" s="191"/>
      <c r="J551" s="13"/>
      <c r="K551" s="13"/>
      <c r="L551" s="186"/>
      <c r="M551" s="192"/>
      <c r="N551" s="193"/>
      <c r="O551" s="193"/>
      <c r="P551" s="193"/>
      <c r="Q551" s="193"/>
      <c r="R551" s="193"/>
      <c r="S551" s="193"/>
      <c r="T551" s="19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8" t="s">
        <v>345</v>
      </c>
      <c r="AU551" s="188" t="s">
        <v>85</v>
      </c>
      <c r="AV551" s="13" t="s">
        <v>85</v>
      </c>
      <c r="AW551" s="13" t="s">
        <v>33</v>
      </c>
      <c r="AX551" s="13" t="s">
        <v>77</v>
      </c>
      <c r="AY551" s="188" t="s">
        <v>337</v>
      </c>
    </row>
    <row r="552" s="13" customFormat="1">
      <c r="A552" s="13"/>
      <c r="B552" s="186"/>
      <c r="C552" s="13"/>
      <c r="D552" s="187" t="s">
        <v>345</v>
      </c>
      <c r="E552" s="188" t="s">
        <v>1</v>
      </c>
      <c r="F552" s="189" t="s">
        <v>929</v>
      </c>
      <c r="G552" s="13"/>
      <c r="H552" s="190">
        <v>8.8000000000000007</v>
      </c>
      <c r="I552" s="191"/>
      <c r="J552" s="13"/>
      <c r="K552" s="13"/>
      <c r="L552" s="186"/>
      <c r="M552" s="192"/>
      <c r="N552" s="193"/>
      <c r="O552" s="193"/>
      <c r="P552" s="193"/>
      <c r="Q552" s="193"/>
      <c r="R552" s="193"/>
      <c r="S552" s="193"/>
      <c r="T552" s="19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188" t="s">
        <v>345</v>
      </c>
      <c r="AU552" s="188" t="s">
        <v>85</v>
      </c>
      <c r="AV552" s="13" t="s">
        <v>85</v>
      </c>
      <c r="AW552" s="13" t="s">
        <v>33</v>
      </c>
      <c r="AX552" s="13" t="s">
        <v>77</v>
      </c>
      <c r="AY552" s="188" t="s">
        <v>337</v>
      </c>
    </row>
    <row r="553" s="13" customFormat="1">
      <c r="A553" s="13"/>
      <c r="B553" s="186"/>
      <c r="C553" s="13"/>
      <c r="D553" s="187" t="s">
        <v>345</v>
      </c>
      <c r="E553" s="188" t="s">
        <v>1</v>
      </c>
      <c r="F553" s="189" t="s">
        <v>930</v>
      </c>
      <c r="G553" s="13"/>
      <c r="H553" s="190">
        <v>8.4000000000000004</v>
      </c>
      <c r="I553" s="191"/>
      <c r="J553" s="13"/>
      <c r="K553" s="13"/>
      <c r="L553" s="186"/>
      <c r="M553" s="192"/>
      <c r="N553" s="193"/>
      <c r="O553" s="193"/>
      <c r="P553" s="193"/>
      <c r="Q553" s="193"/>
      <c r="R553" s="193"/>
      <c r="S553" s="193"/>
      <c r="T553" s="19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188" t="s">
        <v>345</v>
      </c>
      <c r="AU553" s="188" t="s">
        <v>85</v>
      </c>
      <c r="AV553" s="13" t="s">
        <v>85</v>
      </c>
      <c r="AW553" s="13" t="s">
        <v>33</v>
      </c>
      <c r="AX553" s="13" t="s">
        <v>77</v>
      </c>
      <c r="AY553" s="188" t="s">
        <v>337</v>
      </c>
    </row>
    <row r="554" s="13" customFormat="1">
      <c r="A554" s="13"/>
      <c r="B554" s="186"/>
      <c r="C554" s="13"/>
      <c r="D554" s="187" t="s">
        <v>345</v>
      </c>
      <c r="E554" s="188" t="s">
        <v>1</v>
      </c>
      <c r="F554" s="189" t="s">
        <v>931</v>
      </c>
      <c r="G554" s="13"/>
      <c r="H554" s="190">
        <v>9.4199999999999999</v>
      </c>
      <c r="I554" s="191"/>
      <c r="J554" s="13"/>
      <c r="K554" s="13"/>
      <c r="L554" s="186"/>
      <c r="M554" s="192"/>
      <c r="N554" s="193"/>
      <c r="O554" s="193"/>
      <c r="P554" s="193"/>
      <c r="Q554" s="193"/>
      <c r="R554" s="193"/>
      <c r="S554" s="193"/>
      <c r="T554" s="19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88" t="s">
        <v>345</v>
      </c>
      <c r="AU554" s="188" t="s">
        <v>85</v>
      </c>
      <c r="AV554" s="13" t="s">
        <v>85</v>
      </c>
      <c r="AW554" s="13" t="s">
        <v>33</v>
      </c>
      <c r="AX554" s="13" t="s">
        <v>77</v>
      </c>
      <c r="AY554" s="188" t="s">
        <v>337</v>
      </c>
    </row>
    <row r="555" s="13" customFormat="1">
      <c r="A555" s="13"/>
      <c r="B555" s="186"/>
      <c r="C555" s="13"/>
      <c r="D555" s="187" t="s">
        <v>345</v>
      </c>
      <c r="E555" s="188" t="s">
        <v>1</v>
      </c>
      <c r="F555" s="189" t="s">
        <v>932</v>
      </c>
      <c r="G555" s="13"/>
      <c r="H555" s="190">
        <v>8.3200000000000003</v>
      </c>
      <c r="I555" s="191"/>
      <c r="J555" s="13"/>
      <c r="K555" s="13"/>
      <c r="L555" s="186"/>
      <c r="M555" s="192"/>
      <c r="N555" s="193"/>
      <c r="O555" s="193"/>
      <c r="P555" s="193"/>
      <c r="Q555" s="193"/>
      <c r="R555" s="193"/>
      <c r="S555" s="193"/>
      <c r="T555" s="19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188" t="s">
        <v>345</v>
      </c>
      <c r="AU555" s="188" t="s">
        <v>85</v>
      </c>
      <c r="AV555" s="13" t="s">
        <v>85</v>
      </c>
      <c r="AW555" s="13" t="s">
        <v>33</v>
      </c>
      <c r="AX555" s="13" t="s">
        <v>77</v>
      </c>
      <c r="AY555" s="188" t="s">
        <v>337</v>
      </c>
    </row>
    <row r="556" s="13" customFormat="1">
      <c r="A556" s="13"/>
      <c r="B556" s="186"/>
      <c r="C556" s="13"/>
      <c r="D556" s="187" t="s">
        <v>345</v>
      </c>
      <c r="E556" s="188" t="s">
        <v>1</v>
      </c>
      <c r="F556" s="189" t="s">
        <v>933</v>
      </c>
      <c r="G556" s="13"/>
      <c r="H556" s="190">
        <v>4.1399999999999997</v>
      </c>
      <c r="I556" s="191"/>
      <c r="J556" s="13"/>
      <c r="K556" s="13"/>
      <c r="L556" s="186"/>
      <c r="M556" s="192"/>
      <c r="N556" s="193"/>
      <c r="O556" s="193"/>
      <c r="P556" s="193"/>
      <c r="Q556" s="193"/>
      <c r="R556" s="193"/>
      <c r="S556" s="193"/>
      <c r="T556" s="19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88" t="s">
        <v>345</v>
      </c>
      <c r="AU556" s="188" t="s">
        <v>85</v>
      </c>
      <c r="AV556" s="13" t="s">
        <v>85</v>
      </c>
      <c r="AW556" s="13" t="s">
        <v>33</v>
      </c>
      <c r="AX556" s="13" t="s">
        <v>77</v>
      </c>
      <c r="AY556" s="188" t="s">
        <v>337</v>
      </c>
    </row>
    <row r="557" s="13" customFormat="1">
      <c r="A557" s="13"/>
      <c r="B557" s="186"/>
      <c r="C557" s="13"/>
      <c r="D557" s="187" t="s">
        <v>345</v>
      </c>
      <c r="E557" s="188" t="s">
        <v>1</v>
      </c>
      <c r="F557" s="189" t="s">
        <v>888</v>
      </c>
      <c r="G557" s="13"/>
      <c r="H557" s="190">
        <v>17.719999999999999</v>
      </c>
      <c r="I557" s="191"/>
      <c r="J557" s="13"/>
      <c r="K557" s="13"/>
      <c r="L557" s="186"/>
      <c r="M557" s="192"/>
      <c r="N557" s="193"/>
      <c r="O557" s="193"/>
      <c r="P557" s="193"/>
      <c r="Q557" s="193"/>
      <c r="R557" s="193"/>
      <c r="S557" s="193"/>
      <c r="T557" s="19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88" t="s">
        <v>345</v>
      </c>
      <c r="AU557" s="188" t="s">
        <v>85</v>
      </c>
      <c r="AV557" s="13" t="s">
        <v>85</v>
      </c>
      <c r="AW557" s="13" t="s">
        <v>33</v>
      </c>
      <c r="AX557" s="13" t="s">
        <v>77</v>
      </c>
      <c r="AY557" s="188" t="s">
        <v>337</v>
      </c>
    </row>
    <row r="558" s="14" customFormat="1">
      <c r="A558" s="14"/>
      <c r="B558" s="195"/>
      <c r="C558" s="14"/>
      <c r="D558" s="187" t="s">
        <v>345</v>
      </c>
      <c r="E558" s="196" t="s">
        <v>169</v>
      </c>
      <c r="F558" s="197" t="s">
        <v>934</v>
      </c>
      <c r="G558" s="14"/>
      <c r="H558" s="198">
        <v>87.879999999999995</v>
      </c>
      <c r="I558" s="199"/>
      <c r="J558" s="14"/>
      <c r="K558" s="14"/>
      <c r="L558" s="195"/>
      <c r="M558" s="200"/>
      <c r="N558" s="201"/>
      <c r="O558" s="201"/>
      <c r="P558" s="201"/>
      <c r="Q558" s="201"/>
      <c r="R558" s="201"/>
      <c r="S558" s="201"/>
      <c r="T558" s="202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196" t="s">
        <v>345</v>
      </c>
      <c r="AU558" s="196" t="s">
        <v>85</v>
      </c>
      <c r="AV558" s="14" t="s">
        <v>88</v>
      </c>
      <c r="AW558" s="14" t="s">
        <v>33</v>
      </c>
      <c r="AX558" s="14" t="s">
        <v>77</v>
      </c>
      <c r="AY558" s="196" t="s">
        <v>337</v>
      </c>
    </row>
    <row r="559" s="13" customFormat="1">
      <c r="A559" s="13"/>
      <c r="B559" s="186"/>
      <c r="C559" s="13"/>
      <c r="D559" s="187" t="s">
        <v>345</v>
      </c>
      <c r="E559" s="188" t="s">
        <v>1</v>
      </c>
      <c r="F559" s="189" t="s">
        <v>935</v>
      </c>
      <c r="G559" s="13"/>
      <c r="H559" s="190">
        <v>3</v>
      </c>
      <c r="I559" s="191"/>
      <c r="J559" s="13"/>
      <c r="K559" s="13"/>
      <c r="L559" s="186"/>
      <c r="M559" s="192"/>
      <c r="N559" s="193"/>
      <c r="O559" s="193"/>
      <c r="P559" s="193"/>
      <c r="Q559" s="193"/>
      <c r="R559" s="193"/>
      <c r="S559" s="193"/>
      <c r="T559" s="19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188" t="s">
        <v>345</v>
      </c>
      <c r="AU559" s="188" t="s">
        <v>85</v>
      </c>
      <c r="AV559" s="13" t="s">
        <v>85</v>
      </c>
      <c r="AW559" s="13" t="s">
        <v>33</v>
      </c>
      <c r="AX559" s="13" t="s">
        <v>77</v>
      </c>
      <c r="AY559" s="188" t="s">
        <v>337</v>
      </c>
    </row>
    <row r="560" s="13" customFormat="1">
      <c r="A560" s="13"/>
      <c r="B560" s="186"/>
      <c r="C560" s="13"/>
      <c r="D560" s="187" t="s">
        <v>345</v>
      </c>
      <c r="E560" s="188" t="s">
        <v>1</v>
      </c>
      <c r="F560" s="189" t="s">
        <v>936</v>
      </c>
      <c r="G560" s="13"/>
      <c r="H560" s="190">
        <v>1.3999999999999999</v>
      </c>
      <c r="I560" s="191"/>
      <c r="J560" s="13"/>
      <c r="K560" s="13"/>
      <c r="L560" s="186"/>
      <c r="M560" s="192"/>
      <c r="N560" s="193"/>
      <c r="O560" s="193"/>
      <c r="P560" s="193"/>
      <c r="Q560" s="193"/>
      <c r="R560" s="193"/>
      <c r="S560" s="193"/>
      <c r="T560" s="19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88" t="s">
        <v>345</v>
      </c>
      <c r="AU560" s="188" t="s">
        <v>85</v>
      </c>
      <c r="AV560" s="13" t="s">
        <v>85</v>
      </c>
      <c r="AW560" s="13" t="s">
        <v>33</v>
      </c>
      <c r="AX560" s="13" t="s">
        <v>77</v>
      </c>
      <c r="AY560" s="188" t="s">
        <v>337</v>
      </c>
    </row>
    <row r="561" s="13" customFormat="1">
      <c r="A561" s="13"/>
      <c r="B561" s="186"/>
      <c r="C561" s="13"/>
      <c r="D561" s="187" t="s">
        <v>345</v>
      </c>
      <c r="E561" s="188" t="s">
        <v>1</v>
      </c>
      <c r="F561" s="189" t="s">
        <v>937</v>
      </c>
      <c r="G561" s="13"/>
      <c r="H561" s="190">
        <v>3</v>
      </c>
      <c r="I561" s="191"/>
      <c r="J561" s="13"/>
      <c r="K561" s="13"/>
      <c r="L561" s="186"/>
      <c r="M561" s="192"/>
      <c r="N561" s="193"/>
      <c r="O561" s="193"/>
      <c r="P561" s="193"/>
      <c r="Q561" s="193"/>
      <c r="R561" s="193"/>
      <c r="S561" s="193"/>
      <c r="T561" s="19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88" t="s">
        <v>345</v>
      </c>
      <c r="AU561" s="188" t="s">
        <v>85</v>
      </c>
      <c r="AV561" s="13" t="s">
        <v>85</v>
      </c>
      <c r="AW561" s="13" t="s">
        <v>33</v>
      </c>
      <c r="AX561" s="13" t="s">
        <v>77</v>
      </c>
      <c r="AY561" s="188" t="s">
        <v>337</v>
      </c>
    </row>
    <row r="562" s="13" customFormat="1">
      <c r="A562" s="13"/>
      <c r="B562" s="186"/>
      <c r="C562" s="13"/>
      <c r="D562" s="187" t="s">
        <v>345</v>
      </c>
      <c r="E562" s="188" t="s">
        <v>1</v>
      </c>
      <c r="F562" s="189" t="s">
        <v>938</v>
      </c>
      <c r="G562" s="13"/>
      <c r="H562" s="190">
        <v>2.3999999999999999</v>
      </c>
      <c r="I562" s="191"/>
      <c r="J562" s="13"/>
      <c r="K562" s="13"/>
      <c r="L562" s="186"/>
      <c r="M562" s="192"/>
      <c r="N562" s="193"/>
      <c r="O562" s="193"/>
      <c r="P562" s="193"/>
      <c r="Q562" s="193"/>
      <c r="R562" s="193"/>
      <c r="S562" s="193"/>
      <c r="T562" s="19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188" t="s">
        <v>345</v>
      </c>
      <c r="AU562" s="188" t="s">
        <v>85</v>
      </c>
      <c r="AV562" s="13" t="s">
        <v>85</v>
      </c>
      <c r="AW562" s="13" t="s">
        <v>33</v>
      </c>
      <c r="AX562" s="13" t="s">
        <v>77</v>
      </c>
      <c r="AY562" s="188" t="s">
        <v>337</v>
      </c>
    </row>
    <row r="563" s="13" customFormat="1">
      <c r="A563" s="13"/>
      <c r="B563" s="186"/>
      <c r="C563" s="13"/>
      <c r="D563" s="187" t="s">
        <v>345</v>
      </c>
      <c r="E563" s="188" t="s">
        <v>1</v>
      </c>
      <c r="F563" s="189" t="s">
        <v>939</v>
      </c>
      <c r="G563" s="13"/>
      <c r="H563" s="190">
        <v>3.6000000000000001</v>
      </c>
      <c r="I563" s="191"/>
      <c r="J563" s="13"/>
      <c r="K563" s="13"/>
      <c r="L563" s="186"/>
      <c r="M563" s="192"/>
      <c r="N563" s="193"/>
      <c r="O563" s="193"/>
      <c r="P563" s="193"/>
      <c r="Q563" s="193"/>
      <c r="R563" s="193"/>
      <c r="S563" s="193"/>
      <c r="T563" s="19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188" t="s">
        <v>345</v>
      </c>
      <c r="AU563" s="188" t="s">
        <v>85</v>
      </c>
      <c r="AV563" s="13" t="s">
        <v>85</v>
      </c>
      <c r="AW563" s="13" t="s">
        <v>33</v>
      </c>
      <c r="AX563" s="13" t="s">
        <v>77</v>
      </c>
      <c r="AY563" s="188" t="s">
        <v>337</v>
      </c>
    </row>
    <row r="564" s="13" customFormat="1">
      <c r="A564" s="13"/>
      <c r="B564" s="186"/>
      <c r="C564" s="13"/>
      <c r="D564" s="187" t="s">
        <v>345</v>
      </c>
      <c r="E564" s="188" t="s">
        <v>1</v>
      </c>
      <c r="F564" s="189" t="s">
        <v>940</v>
      </c>
      <c r="G564" s="13"/>
      <c r="H564" s="190">
        <v>4.6200000000000001</v>
      </c>
      <c r="I564" s="191"/>
      <c r="J564" s="13"/>
      <c r="K564" s="13"/>
      <c r="L564" s="186"/>
      <c r="M564" s="192"/>
      <c r="N564" s="193"/>
      <c r="O564" s="193"/>
      <c r="P564" s="193"/>
      <c r="Q564" s="193"/>
      <c r="R564" s="193"/>
      <c r="S564" s="193"/>
      <c r="T564" s="19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88" t="s">
        <v>345</v>
      </c>
      <c r="AU564" s="188" t="s">
        <v>85</v>
      </c>
      <c r="AV564" s="13" t="s">
        <v>85</v>
      </c>
      <c r="AW564" s="13" t="s">
        <v>33</v>
      </c>
      <c r="AX564" s="13" t="s">
        <v>77</v>
      </c>
      <c r="AY564" s="188" t="s">
        <v>337</v>
      </c>
    </row>
    <row r="565" s="13" customFormat="1">
      <c r="A565" s="13"/>
      <c r="B565" s="186"/>
      <c r="C565" s="13"/>
      <c r="D565" s="187" t="s">
        <v>345</v>
      </c>
      <c r="E565" s="188" t="s">
        <v>1</v>
      </c>
      <c r="F565" s="189" t="s">
        <v>941</v>
      </c>
      <c r="G565" s="13"/>
      <c r="H565" s="190">
        <v>3.0800000000000001</v>
      </c>
      <c r="I565" s="191"/>
      <c r="J565" s="13"/>
      <c r="K565" s="13"/>
      <c r="L565" s="186"/>
      <c r="M565" s="192"/>
      <c r="N565" s="193"/>
      <c r="O565" s="193"/>
      <c r="P565" s="193"/>
      <c r="Q565" s="193"/>
      <c r="R565" s="193"/>
      <c r="S565" s="193"/>
      <c r="T565" s="19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188" t="s">
        <v>345</v>
      </c>
      <c r="AU565" s="188" t="s">
        <v>85</v>
      </c>
      <c r="AV565" s="13" t="s">
        <v>85</v>
      </c>
      <c r="AW565" s="13" t="s">
        <v>33</v>
      </c>
      <c r="AX565" s="13" t="s">
        <v>77</v>
      </c>
      <c r="AY565" s="188" t="s">
        <v>337</v>
      </c>
    </row>
    <row r="566" s="13" customFormat="1">
      <c r="A566" s="13"/>
      <c r="B566" s="186"/>
      <c r="C566" s="13"/>
      <c r="D566" s="187" t="s">
        <v>345</v>
      </c>
      <c r="E566" s="188" t="s">
        <v>1</v>
      </c>
      <c r="F566" s="189" t="s">
        <v>942</v>
      </c>
      <c r="G566" s="13"/>
      <c r="H566" s="190">
        <v>1.52</v>
      </c>
      <c r="I566" s="191"/>
      <c r="J566" s="13"/>
      <c r="K566" s="13"/>
      <c r="L566" s="186"/>
      <c r="M566" s="192"/>
      <c r="N566" s="193"/>
      <c r="O566" s="193"/>
      <c r="P566" s="193"/>
      <c r="Q566" s="193"/>
      <c r="R566" s="193"/>
      <c r="S566" s="193"/>
      <c r="T566" s="19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88" t="s">
        <v>345</v>
      </c>
      <c r="AU566" s="188" t="s">
        <v>85</v>
      </c>
      <c r="AV566" s="13" t="s">
        <v>85</v>
      </c>
      <c r="AW566" s="13" t="s">
        <v>33</v>
      </c>
      <c r="AX566" s="13" t="s">
        <v>77</v>
      </c>
      <c r="AY566" s="188" t="s">
        <v>337</v>
      </c>
    </row>
    <row r="567" s="14" customFormat="1">
      <c r="A567" s="14"/>
      <c r="B567" s="195"/>
      <c r="C567" s="14"/>
      <c r="D567" s="187" t="s">
        <v>345</v>
      </c>
      <c r="E567" s="196" t="s">
        <v>172</v>
      </c>
      <c r="F567" s="197" t="s">
        <v>943</v>
      </c>
      <c r="G567" s="14"/>
      <c r="H567" s="198">
        <v>22.620000000000001</v>
      </c>
      <c r="I567" s="199"/>
      <c r="J567" s="14"/>
      <c r="K567" s="14"/>
      <c r="L567" s="195"/>
      <c r="M567" s="200"/>
      <c r="N567" s="201"/>
      <c r="O567" s="201"/>
      <c r="P567" s="201"/>
      <c r="Q567" s="201"/>
      <c r="R567" s="201"/>
      <c r="S567" s="201"/>
      <c r="T567" s="202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196" t="s">
        <v>345</v>
      </c>
      <c r="AU567" s="196" t="s">
        <v>85</v>
      </c>
      <c r="AV567" s="14" t="s">
        <v>88</v>
      </c>
      <c r="AW567" s="14" t="s">
        <v>33</v>
      </c>
      <c r="AX567" s="14" t="s">
        <v>77</v>
      </c>
      <c r="AY567" s="196" t="s">
        <v>337</v>
      </c>
    </row>
    <row r="568" s="15" customFormat="1">
      <c r="A568" s="15"/>
      <c r="B568" s="203"/>
      <c r="C568" s="15"/>
      <c r="D568" s="187" t="s">
        <v>345</v>
      </c>
      <c r="E568" s="204" t="s">
        <v>1</v>
      </c>
      <c r="F568" s="205" t="s">
        <v>353</v>
      </c>
      <c r="G568" s="15"/>
      <c r="H568" s="206">
        <v>136.78</v>
      </c>
      <c r="I568" s="207"/>
      <c r="J568" s="15"/>
      <c r="K568" s="15"/>
      <c r="L568" s="203"/>
      <c r="M568" s="208"/>
      <c r="N568" s="209"/>
      <c r="O568" s="209"/>
      <c r="P568" s="209"/>
      <c r="Q568" s="209"/>
      <c r="R568" s="209"/>
      <c r="S568" s="209"/>
      <c r="T568" s="210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04" t="s">
        <v>345</v>
      </c>
      <c r="AU568" s="204" t="s">
        <v>85</v>
      </c>
      <c r="AV568" s="15" t="s">
        <v>91</v>
      </c>
      <c r="AW568" s="15" t="s">
        <v>33</v>
      </c>
      <c r="AX568" s="15" t="s">
        <v>8</v>
      </c>
      <c r="AY568" s="204" t="s">
        <v>337</v>
      </c>
    </row>
    <row r="569" s="2" customFormat="1" ht="24.15" customHeight="1">
      <c r="A569" s="37"/>
      <c r="B569" s="172"/>
      <c r="C569" s="211" t="s">
        <v>944</v>
      </c>
      <c r="D569" s="211" t="s">
        <v>400</v>
      </c>
      <c r="E569" s="212" t="s">
        <v>945</v>
      </c>
      <c r="F569" s="213" t="s">
        <v>946</v>
      </c>
      <c r="G569" s="214" t="s">
        <v>433</v>
      </c>
      <c r="H569" s="215">
        <v>27.594000000000001</v>
      </c>
      <c r="I569" s="216"/>
      <c r="J569" s="217">
        <f>ROUND(I569*H569,0)</f>
        <v>0</v>
      </c>
      <c r="K569" s="213" t="s">
        <v>947</v>
      </c>
      <c r="L569" s="218"/>
      <c r="M569" s="219" t="s">
        <v>1</v>
      </c>
      <c r="N569" s="220" t="s">
        <v>42</v>
      </c>
      <c r="O569" s="76"/>
      <c r="P569" s="182">
        <f>O569*H569</f>
        <v>0</v>
      </c>
      <c r="Q569" s="182">
        <v>0.00010000000000000001</v>
      </c>
      <c r="R569" s="182">
        <f>Q569*H569</f>
        <v>0.0027594000000000004</v>
      </c>
      <c r="S569" s="182">
        <v>0</v>
      </c>
      <c r="T569" s="183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184" t="s">
        <v>376</v>
      </c>
      <c r="AT569" s="184" t="s">
        <v>400</v>
      </c>
      <c r="AU569" s="184" t="s">
        <v>85</v>
      </c>
      <c r="AY569" s="18" t="s">
        <v>337</v>
      </c>
      <c r="BE569" s="185">
        <f>IF(N569="základní",J569,0)</f>
        <v>0</v>
      </c>
      <c r="BF569" s="185">
        <f>IF(N569="snížená",J569,0)</f>
        <v>0</v>
      </c>
      <c r="BG569" s="185">
        <f>IF(N569="zákl. přenesená",J569,0)</f>
        <v>0</v>
      </c>
      <c r="BH569" s="185">
        <f>IF(N569="sníž. přenesená",J569,0)</f>
        <v>0</v>
      </c>
      <c r="BI569" s="185">
        <f>IF(N569="nulová",J569,0)</f>
        <v>0</v>
      </c>
      <c r="BJ569" s="18" t="s">
        <v>8</v>
      </c>
      <c r="BK569" s="185">
        <f>ROUND(I569*H569,0)</f>
        <v>0</v>
      </c>
      <c r="BL569" s="18" t="s">
        <v>91</v>
      </c>
      <c r="BM569" s="184" t="s">
        <v>948</v>
      </c>
    </row>
    <row r="570" s="13" customFormat="1">
      <c r="A570" s="13"/>
      <c r="B570" s="186"/>
      <c r="C570" s="13"/>
      <c r="D570" s="187" t="s">
        <v>345</v>
      </c>
      <c r="E570" s="188" t="s">
        <v>1</v>
      </c>
      <c r="F570" s="189" t="s">
        <v>949</v>
      </c>
      <c r="G570" s="13"/>
      <c r="H570" s="190">
        <v>27.594000000000001</v>
      </c>
      <c r="I570" s="191"/>
      <c r="J570" s="13"/>
      <c r="K570" s="13"/>
      <c r="L570" s="186"/>
      <c r="M570" s="192"/>
      <c r="N570" s="193"/>
      <c r="O570" s="193"/>
      <c r="P570" s="193"/>
      <c r="Q570" s="193"/>
      <c r="R570" s="193"/>
      <c r="S570" s="193"/>
      <c r="T570" s="19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188" t="s">
        <v>345</v>
      </c>
      <c r="AU570" s="188" t="s">
        <v>85</v>
      </c>
      <c r="AV570" s="13" t="s">
        <v>85</v>
      </c>
      <c r="AW570" s="13" t="s">
        <v>33</v>
      </c>
      <c r="AX570" s="13" t="s">
        <v>8</v>
      </c>
      <c r="AY570" s="188" t="s">
        <v>337</v>
      </c>
    </row>
    <row r="571" s="2" customFormat="1" ht="24.15" customHeight="1">
      <c r="A571" s="37"/>
      <c r="B571" s="172"/>
      <c r="C571" s="211" t="s">
        <v>950</v>
      </c>
      <c r="D571" s="211" t="s">
        <v>400</v>
      </c>
      <c r="E571" s="212" t="s">
        <v>951</v>
      </c>
      <c r="F571" s="213" t="s">
        <v>952</v>
      </c>
      <c r="G571" s="214" t="s">
        <v>433</v>
      </c>
      <c r="H571" s="215">
        <v>92.274000000000001</v>
      </c>
      <c r="I571" s="216"/>
      <c r="J571" s="217">
        <f>ROUND(I571*H571,0)</f>
        <v>0</v>
      </c>
      <c r="K571" s="213" t="s">
        <v>343</v>
      </c>
      <c r="L571" s="218"/>
      <c r="M571" s="219" t="s">
        <v>1</v>
      </c>
      <c r="N571" s="220" t="s">
        <v>42</v>
      </c>
      <c r="O571" s="76"/>
      <c r="P571" s="182">
        <f>O571*H571</f>
        <v>0</v>
      </c>
      <c r="Q571" s="182">
        <v>0.00029999999999999997</v>
      </c>
      <c r="R571" s="182">
        <f>Q571*H571</f>
        <v>0.027682199999999997</v>
      </c>
      <c r="S571" s="182">
        <v>0</v>
      </c>
      <c r="T571" s="183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184" t="s">
        <v>376</v>
      </c>
      <c r="AT571" s="184" t="s">
        <v>400</v>
      </c>
      <c r="AU571" s="184" t="s">
        <v>85</v>
      </c>
      <c r="AY571" s="18" t="s">
        <v>337</v>
      </c>
      <c r="BE571" s="185">
        <f>IF(N571="základní",J571,0)</f>
        <v>0</v>
      </c>
      <c r="BF571" s="185">
        <f>IF(N571="snížená",J571,0)</f>
        <v>0</v>
      </c>
      <c r="BG571" s="185">
        <f>IF(N571="zákl. přenesená",J571,0)</f>
        <v>0</v>
      </c>
      <c r="BH571" s="185">
        <f>IF(N571="sníž. přenesená",J571,0)</f>
        <v>0</v>
      </c>
      <c r="BI571" s="185">
        <f>IF(N571="nulová",J571,0)</f>
        <v>0</v>
      </c>
      <c r="BJ571" s="18" t="s">
        <v>8</v>
      </c>
      <c r="BK571" s="185">
        <f>ROUND(I571*H571,0)</f>
        <v>0</v>
      </c>
      <c r="BL571" s="18" t="s">
        <v>91</v>
      </c>
      <c r="BM571" s="184" t="s">
        <v>953</v>
      </c>
    </row>
    <row r="572" s="13" customFormat="1">
      <c r="A572" s="13"/>
      <c r="B572" s="186"/>
      <c r="C572" s="13"/>
      <c r="D572" s="187" t="s">
        <v>345</v>
      </c>
      <c r="E572" s="188" t="s">
        <v>1</v>
      </c>
      <c r="F572" s="189" t="s">
        <v>954</v>
      </c>
      <c r="G572" s="13"/>
      <c r="H572" s="190">
        <v>92.274000000000001</v>
      </c>
      <c r="I572" s="191"/>
      <c r="J572" s="13"/>
      <c r="K572" s="13"/>
      <c r="L572" s="186"/>
      <c r="M572" s="192"/>
      <c r="N572" s="193"/>
      <c r="O572" s="193"/>
      <c r="P572" s="193"/>
      <c r="Q572" s="193"/>
      <c r="R572" s="193"/>
      <c r="S572" s="193"/>
      <c r="T572" s="19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88" t="s">
        <v>345</v>
      </c>
      <c r="AU572" s="188" t="s">
        <v>85</v>
      </c>
      <c r="AV572" s="13" t="s">
        <v>85</v>
      </c>
      <c r="AW572" s="13" t="s">
        <v>33</v>
      </c>
      <c r="AX572" s="13" t="s">
        <v>8</v>
      </c>
      <c r="AY572" s="188" t="s">
        <v>337</v>
      </c>
    </row>
    <row r="573" s="2" customFormat="1" ht="24.15" customHeight="1">
      <c r="A573" s="37"/>
      <c r="B573" s="172"/>
      <c r="C573" s="211" t="s">
        <v>955</v>
      </c>
      <c r="D573" s="211" t="s">
        <v>400</v>
      </c>
      <c r="E573" s="212" t="s">
        <v>956</v>
      </c>
      <c r="F573" s="213" t="s">
        <v>957</v>
      </c>
      <c r="G573" s="214" t="s">
        <v>433</v>
      </c>
      <c r="H573" s="215">
        <v>23.751000000000001</v>
      </c>
      <c r="I573" s="216"/>
      <c r="J573" s="217">
        <f>ROUND(I573*H573,0)</f>
        <v>0</v>
      </c>
      <c r="K573" s="213" t="s">
        <v>343</v>
      </c>
      <c r="L573" s="218"/>
      <c r="M573" s="219" t="s">
        <v>1</v>
      </c>
      <c r="N573" s="220" t="s">
        <v>42</v>
      </c>
      <c r="O573" s="76"/>
      <c r="P573" s="182">
        <f>O573*H573</f>
        <v>0</v>
      </c>
      <c r="Q573" s="182">
        <v>0.00020000000000000001</v>
      </c>
      <c r="R573" s="182">
        <f>Q573*H573</f>
        <v>0.0047502000000000004</v>
      </c>
      <c r="S573" s="182">
        <v>0</v>
      </c>
      <c r="T573" s="183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184" t="s">
        <v>376</v>
      </c>
      <c r="AT573" s="184" t="s">
        <v>400</v>
      </c>
      <c r="AU573" s="184" t="s">
        <v>85</v>
      </c>
      <c r="AY573" s="18" t="s">
        <v>337</v>
      </c>
      <c r="BE573" s="185">
        <f>IF(N573="základní",J573,0)</f>
        <v>0</v>
      </c>
      <c r="BF573" s="185">
        <f>IF(N573="snížená",J573,0)</f>
        <v>0</v>
      </c>
      <c r="BG573" s="185">
        <f>IF(N573="zákl. přenesená",J573,0)</f>
        <v>0</v>
      </c>
      <c r="BH573" s="185">
        <f>IF(N573="sníž. přenesená",J573,0)</f>
        <v>0</v>
      </c>
      <c r="BI573" s="185">
        <f>IF(N573="nulová",J573,0)</f>
        <v>0</v>
      </c>
      <c r="BJ573" s="18" t="s">
        <v>8</v>
      </c>
      <c r="BK573" s="185">
        <f>ROUND(I573*H573,0)</f>
        <v>0</v>
      </c>
      <c r="BL573" s="18" t="s">
        <v>91</v>
      </c>
      <c r="BM573" s="184" t="s">
        <v>958</v>
      </c>
    </row>
    <row r="574" s="13" customFormat="1">
      <c r="A574" s="13"/>
      <c r="B574" s="186"/>
      <c r="C574" s="13"/>
      <c r="D574" s="187" t="s">
        <v>345</v>
      </c>
      <c r="E574" s="188" t="s">
        <v>1</v>
      </c>
      <c r="F574" s="189" t="s">
        <v>959</v>
      </c>
      <c r="G574" s="13"/>
      <c r="H574" s="190">
        <v>23.751000000000001</v>
      </c>
      <c r="I574" s="191"/>
      <c r="J574" s="13"/>
      <c r="K574" s="13"/>
      <c r="L574" s="186"/>
      <c r="M574" s="192"/>
      <c r="N574" s="193"/>
      <c r="O574" s="193"/>
      <c r="P574" s="193"/>
      <c r="Q574" s="193"/>
      <c r="R574" s="193"/>
      <c r="S574" s="193"/>
      <c r="T574" s="19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88" t="s">
        <v>345</v>
      </c>
      <c r="AU574" s="188" t="s">
        <v>85</v>
      </c>
      <c r="AV574" s="13" t="s">
        <v>85</v>
      </c>
      <c r="AW574" s="13" t="s">
        <v>33</v>
      </c>
      <c r="AX574" s="13" t="s">
        <v>8</v>
      </c>
      <c r="AY574" s="188" t="s">
        <v>337</v>
      </c>
    </row>
    <row r="575" s="2" customFormat="1" ht="24.15" customHeight="1">
      <c r="A575" s="37"/>
      <c r="B575" s="172"/>
      <c r="C575" s="173" t="s">
        <v>960</v>
      </c>
      <c r="D575" s="173" t="s">
        <v>339</v>
      </c>
      <c r="E575" s="174" t="s">
        <v>961</v>
      </c>
      <c r="F575" s="175" t="s">
        <v>962</v>
      </c>
      <c r="G575" s="176" t="s">
        <v>342</v>
      </c>
      <c r="H575" s="177">
        <v>250.92099999999999</v>
      </c>
      <c r="I575" s="178"/>
      <c r="J575" s="179">
        <f>ROUND(I575*H575,0)</f>
        <v>0</v>
      </c>
      <c r="K575" s="175" t="s">
        <v>343</v>
      </c>
      <c r="L575" s="38"/>
      <c r="M575" s="180" t="s">
        <v>1</v>
      </c>
      <c r="N575" s="181" t="s">
        <v>42</v>
      </c>
      <c r="O575" s="76"/>
      <c r="P575" s="182">
        <f>O575*H575</f>
        <v>0</v>
      </c>
      <c r="Q575" s="182">
        <v>0.00382</v>
      </c>
      <c r="R575" s="182">
        <f>Q575*H575</f>
        <v>0.95851821999999998</v>
      </c>
      <c r="S575" s="182">
        <v>0</v>
      </c>
      <c r="T575" s="183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84" t="s">
        <v>91</v>
      </c>
      <c r="AT575" s="184" t="s">
        <v>339</v>
      </c>
      <c r="AU575" s="184" t="s">
        <v>85</v>
      </c>
      <c r="AY575" s="18" t="s">
        <v>337</v>
      </c>
      <c r="BE575" s="185">
        <f>IF(N575="základní",J575,0)</f>
        <v>0</v>
      </c>
      <c r="BF575" s="185">
        <f>IF(N575="snížená",J575,0)</f>
        <v>0</v>
      </c>
      <c r="BG575" s="185">
        <f>IF(N575="zákl. přenesená",J575,0)</f>
        <v>0</v>
      </c>
      <c r="BH575" s="185">
        <f>IF(N575="sníž. přenesená",J575,0)</f>
        <v>0</v>
      </c>
      <c r="BI575" s="185">
        <f>IF(N575="nulová",J575,0)</f>
        <v>0</v>
      </c>
      <c r="BJ575" s="18" t="s">
        <v>8</v>
      </c>
      <c r="BK575" s="185">
        <f>ROUND(I575*H575,0)</f>
        <v>0</v>
      </c>
      <c r="BL575" s="18" t="s">
        <v>91</v>
      </c>
      <c r="BM575" s="184" t="s">
        <v>963</v>
      </c>
    </row>
    <row r="576" s="13" customFormat="1">
      <c r="A576" s="13"/>
      <c r="B576" s="186"/>
      <c r="C576" s="13"/>
      <c r="D576" s="187" t="s">
        <v>345</v>
      </c>
      <c r="E576" s="188" t="s">
        <v>1</v>
      </c>
      <c r="F576" s="189" t="s">
        <v>964</v>
      </c>
      <c r="G576" s="13"/>
      <c r="H576" s="190">
        <v>87.632999999999996</v>
      </c>
      <c r="I576" s="191"/>
      <c r="J576" s="13"/>
      <c r="K576" s="13"/>
      <c r="L576" s="186"/>
      <c r="M576" s="192"/>
      <c r="N576" s="193"/>
      <c r="O576" s="193"/>
      <c r="P576" s="193"/>
      <c r="Q576" s="193"/>
      <c r="R576" s="193"/>
      <c r="S576" s="193"/>
      <c r="T576" s="19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188" t="s">
        <v>345</v>
      </c>
      <c r="AU576" s="188" t="s">
        <v>85</v>
      </c>
      <c r="AV576" s="13" t="s">
        <v>85</v>
      </c>
      <c r="AW576" s="13" t="s">
        <v>33</v>
      </c>
      <c r="AX576" s="13" t="s">
        <v>77</v>
      </c>
      <c r="AY576" s="188" t="s">
        <v>337</v>
      </c>
    </row>
    <row r="577" s="13" customFormat="1">
      <c r="A577" s="13"/>
      <c r="B577" s="186"/>
      <c r="C577" s="13"/>
      <c r="D577" s="187" t="s">
        <v>345</v>
      </c>
      <c r="E577" s="188" t="s">
        <v>1</v>
      </c>
      <c r="F577" s="189" t="s">
        <v>965</v>
      </c>
      <c r="G577" s="13"/>
      <c r="H577" s="190">
        <v>71.587999999999994</v>
      </c>
      <c r="I577" s="191"/>
      <c r="J577" s="13"/>
      <c r="K577" s="13"/>
      <c r="L577" s="186"/>
      <c r="M577" s="192"/>
      <c r="N577" s="193"/>
      <c r="O577" s="193"/>
      <c r="P577" s="193"/>
      <c r="Q577" s="193"/>
      <c r="R577" s="193"/>
      <c r="S577" s="193"/>
      <c r="T577" s="19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88" t="s">
        <v>345</v>
      </c>
      <c r="AU577" s="188" t="s">
        <v>85</v>
      </c>
      <c r="AV577" s="13" t="s">
        <v>85</v>
      </c>
      <c r="AW577" s="13" t="s">
        <v>33</v>
      </c>
      <c r="AX577" s="13" t="s">
        <v>77</v>
      </c>
      <c r="AY577" s="188" t="s">
        <v>337</v>
      </c>
    </row>
    <row r="578" s="13" customFormat="1">
      <c r="A578" s="13"/>
      <c r="B578" s="186"/>
      <c r="C578" s="13"/>
      <c r="D578" s="187" t="s">
        <v>345</v>
      </c>
      <c r="E578" s="188" t="s">
        <v>1</v>
      </c>
      <c r="F578" s="189" t="s">
        <v>966</v>
      </c>
      <c r="G578" s="13"/>
      <c r="H578" s="190">
        <v>91.700000000000003</v>
      </c>
      <c r="I578" s="191"/>
      <c r="J578" s="13"/>
      <c r="K578" s="13"/>
      <c r="L578" s="186"/>
      <c r="M578" s="192"/>
      <c r="N578" s="193"/>
      <c r="O578" s="193"/>
      <c r="P578" s="193"/>
      <c r="Q578" s="193"/>
      <c r="R578" s="193"/>
      <c r="S578" s="193"/>
      <c r="T578" s="19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88" t="s">
        <v>345</v>
      </c>
      <c r="AU578" s="188" t="s">
        <v>85</v>
      </c>
      <c r="AV578" s="13" t="s">
        <v>85</v>
      </c>
      <c r="AW578" s="13" t="s">
        <v>33</v>
      </c>
      <c r="AX578" s="13" t="s">
        <v>77</v>
      </c>
      <c r="AY578" s="188" t="s">
        <v>337</v>
      </c>
    </row>
    <row r="579" s="14" customFormat="1">
      <c r="A579" s="14"/>
      <c r="B579" s="195"/>
      <c r="C579" s="14"/>
      <c r="D579" s="187" t="s">
        <v>345</v>
      </c>
      <c r="E579" s="196" t="s">
        <v>1</v>
      </c>
      <c r="F579" s="197" t="s">
        <v>363</v>
      </c>
      <c r="G579" s="14"/>
      <c r="H579" s="198">
        <v>250.92099999999999</v>
      </c>
      <c r="I579" s="199"/>
      <c r="J579" s="14"/>
      <c r="K579" s="14"/>
      <c r="L579" s="195"/>
      <c r="M579" s="200"/>
      <c r="N579" s="201"/>
      <c r="O579" s="201"/>
      <c r="P579" s="201"/>
      <c r="Q579" s="201"/>
      <c r="R579" s="201"/>
      <c r="S579" s="201"/>
      <c r="T579" s="20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196" t="s">
        <v>345</v>
      </c>
      <c r="AU579" s="196" t="s">
        <v>85</v>
      </c>
      <c r="AV579" s="14" t="s">
        <v>88</v>
      </c>
      <c r="AW579" s="14" t="s">
        <v>33</v>
      </c>
      <c r="AX579" s="14" t="s">
        <v>8</v>
      </c>
      <c r="AY579" s="196" t="s">
        <v>337</v>
      </c>
    </row>
    <row r="580" s="2" customFormat="1" ht="24.15" customHeight="1">
      <c r="A580" s="37"/>
      <c r="B580" s="172"/>
      <c r="C580" s="173" t="s">
        <v>967</v>
      </c>
      <c r="D580" s="173" t="s">
        <v>339</v>
      </c>
      <c r="E580" s="174" t="s">
        <v>968</v>
      </c>
      <c r="F580" s="175" t="s">
        <v>969</v>
      </c>
      <c r="G580" s="176" t="s">
        <v>342</v>
      </c>
      <c r="H580" s="177">
        <v>49.463999999999999</v>
      </c>
      <c r="I580" s="178"/>
      <c r="J580" s="179">
        <f>ROUND(I580*H580,0)</f>
        <v>0</v>
      </c>
      <c r="K580" s="175" t="s">
        <v>343</v>
      </c>
      <c r="L580" s="38"/>
      <c r="M580" s="180" t="s">
        <v>1</v>
      </c>
      <c r="N580" s="181" t="s">
        <v>42</v>
      </c>
      <c r="O580" s="76"/>
      <c r="P580" s="182">
        <f>O580*H580</f>
        <v>0</v>
      </c>
      <c r="Q580" s="182">
        <v>0.0048574999999999998</v>
      </c>
      <c r="R580" s="182">
        <f>Q580*H580</f>
        <v>0.24027137999999998</v>
      </c>
      <c r="S580" s="182">
        <v>0</v>
      </c>
      <c r="T580" s="183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184" t="s">
        <v>91</v>
      </c>
      <c r="AT580" s="184" t="s">
        <v>339</v>
      </c>
      <c r="AU580" s="184" t="s">
        <v>85</v>
      </c>
      <c r="AY580" s="18" t="s">
        <v>337</v>
      </c>
      <c r="BE580" s="185">
        <f>IF(N580="základní",J580,0)</f>
        <v>0</v>
      </c>
      <c r="BF580" s="185">
        <f>IF(N580="snížená",J580,0)</f>
        <v>0</v>
      </c>
      <c r="BG580" s="185">
        <f>IF(N580="zákl. přenesená",J580,0)</f>
        <v>0</v>
      </c>
      <c r="BH580" s="185">
        <f>IF(N580="sníž. přenesená",J580,0)</f>
        <v>0</v>
      </c>
      <c r="BI580" s="185">
        <f>IF(N580="nulová",J580,0)</f>
        <v>0</v>
      </c>
      <c r="BJ580" s="18" t="s">
        <v>8</v>
      </c>
      <c r="BK580" s="185">
        <f>ROUND(I580*H580,0)</f>
        <v>0</v>
      </c>
      <c r="BL580" s="18" t="s">
        <v>91</v>
      </c>
      <c r="BM580" s="184" t="s">
        <v>970</v>
      </c>
    </row>
    <row r="581" s="13" customFormat="1">
      <c r="A581" s="13"/>
      <c r="B581" s="186"/>
      <c r="C581" s="13"/>
      <c r="D581" s="187" t="s">
        <v>345</v>
      </c>
      <c r="E581" s="188" t="s">
        <v>1</v>
      </c>
      <c r="F581" s="189" t="s">
        <v>971</v>
      </c>
      <c r="G581" s="13"/>
      <c r="H581" s="190">
        <v>5.5640000000000001</v>
      </c>
      <c r="I581" s="191"/>
      <c r="J581" s="13"/>
      <c r="K581" s="13"/>
      <c r="L581" s="186"/>
      <c r="M581" s="192"/>
      <c r="N581" s="193"/>
      <c r="O581" s="193"/>
      <c r="P581" s="193"/>
      <c r="Q581" s="193"/>
      <c r="R581" s="193"/>
      <c r="S581" s="193"/>
      <c r="T581" s="19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88" t="s">
        <v>345</v>
      </c>
      <c r="AU581" s="188" t="s">
        <v>85</v>
      </c>
      <c r="AV581" s="13" t="s">
        <v>85</v>
      </c>
      <c r="AW581" s="13" t="s">
        <v>33</v>
      </c>
      <c r="AX581" s="13" t="s">
        <v>77</v>
      </c>
      <c r="AY581" s="188" t="s">
        <v>337</v>
      </c>
    </row>
    <row r="582" s="13" customFormat="1">
      <c r="A582" s="13"/>
      <c r="B582" s="186"/>
      <c r="C582" s="13"/>
      <c r="D582" s="187" t="s">
        <v>345</v>
      </c>
      <c r="E582" s="188" t="s">
        <v>1</v>
      </c>
      <c r="F582" s="189" t="s">
        <v>972</v>
      </c>
      <c r="G582" s="13"/>
      <c r="H582" s="190">
        <v>11.15</v>
      </c>
      <c r="I582" s="191"/>
      <c r="J582" s="13"/>
      <c r="K582" s="13"/>
      <c r="L582" s="186"/>
      <c r="M582" s="192"/>
      <c r="N582" s="193"/>
      <c r="O582" s="193"/>
      <c r="P582" s="193"/>
      <c r="Q582" s="193"/>
      <c r="R582" s="193"/>
      <c r="S582" s="193"/>
      <c r="T582" s="19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88" t="s">
        <v>345</v>
      </c>
      <c r="AU582" s="188" t="s">
        <v>85</v>
      </c>
      <c r="AV582" s="13" t="s">
        <v>85</v>
      </c>
      <c r="AW582" s="13" t="s">
        <v>33</v>
      </c>
      <c r="AX582" s="13" t="s">
        <v>77</v>
      </c>
      <c r="AY582" s="188" t="s">
        <v>337</v>
      </c>
    </row>
    <row r="583" s="13" customFormat="1">
      <c r="A583" s="13"/>
      <c r="B583" s="186"/>
      <c r="C583" s="13"/>
      <c r="D583" s="187" t="s">
        <v>345</v>
      </c>
      <c r="E583" s="188" t="s">
        <v>1</v>
      </c>
      <c r="F583" s="189" t="s">
        <v>973</v>
      </c>
      <c r="G583" s="13"/>
      <c r="H583" s="190">
        <v>32.75</v>
      </c>
      <c r="I583" s="191"/>
      <c r="J583" s="13"/>
      <c r="K583" s="13"/>
      <c r="L583" s="186"/>
      <c r="M583" s="192"/>
      <c r="N583" s="193"/>
      <c r="O583" s="193"/>
      <c r="P583" s="193"/>
      <c r="Q583" s="193"/>
      <c r="R583" s="193"/>
      <c r="S583" s="193"/>
      <c r="T583" s="19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188" t="s">
        <v>345</v>
      </c>
      <c r="AU583" s="188" t="s">
        <v>85</v>
      </c>
      <c r="AV583" s="13" t="s">
        <v>85</v>
      </c>
      <c r="AW583" s="13" t="s">
        <v>33</v>
      </c>
      <c r="AX583" s="13" t="s">
        <v>77</v>
      </c>
      <c r="AY583" s="188" t="s">
        <v>337</v>
      </c>
    </row>
    <row r="584" s="14" customFormat="1">
      <c r="A584" s="14"/>
      <c r="B584" s="195"/>
      <c r="C584" s="14"/>
      <c r="D584" s="187" t="s">
        <v>345</v>
      </c>
      <c r="E584" s="196" t="s">
        <v>1</v>
      </c>
      <c r="F584" s="197" t="s">
        <v>363</v>
      </c>
      <c r="G584" s="14"/>
      <c r="H584" s="198">
        <v>49.463999999999999</v>
      </c>
      <c r="I584" s="199"/>
      <c r="J584" s="14"/>
      <c r="K584" s="14"/>
      <c r="L584" s="195"/>
      <c r="M584" s="200"/>
      <c r="N584" s="201"/>
      <c r="O584" s="201"/>
      <c r="P584" s="201"/>
      <c r="Q584" s="201"/>
      <c r="R584" s="201"/>
      <c r="S584" s="201"/>
      <c r="T584" s="202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6" t="s">
        <v>345</v>
      </c>
      <c r="AU584" s="196" t="s">
        <v>85</v>
      </c>
      <c r="AV584" s="14" t="s">
        <v>88</v>
      </c>
      <c r="AW584" s="14" t="s">
        <v>33</v>
      </c>
      <c r="AX584" s="14" t="s">
        <v>8</v>
      </c>
      <c r="AY584" s="196" t="s">
        <v>337</v>
      </c>
    </row>
    <row r="585" s="2" customFormat="1" ht="24.15" customHeight="1">
      <c r="A585" s="37"/>
      <c r="B585" s="172"/>
      <c r="C585" s="173" t="s">
        <v>974</v>
      </c>
      <c r="D585" s="173" t="s">
        <v>339</v>
      </c>
      <c r="E585" s="174" t="s">
        <v>975</v>
      </c>
      <c r="F585" s="175" t="s">
        <v>976</v>
      </c>
      <c r="G585" s="176" t="s">
        <v>342</v>
      </c>
      <c r="H585" s="177">
        <v>33.488999999999997</v>
      </c>
      <c r="I585" s="178"/>
      <c r="J585" s="179">
        <f>ROUND(I585*H585,0)</f>
        <v>0</v>
      </c>
      <c r="K585" s="175" t="s">
        <v>343</v>
      </c>
      <c r="L585" s="38"/>
      <c r="M585" s="180" t="s">
        <v>1</v>
      </c>
      <c r="N585" s="181" t="s">
        <v>42</v>
      </c>
      <c r="O585" s="76"/>
      <c r="P585" s="182">
        <f>O585*H585</f>
        <v>0</v>
      </c>
      <c r="Q585" s="182">
        <v>0.0057000000000000002</v>
      </c>
      <c r="R585" s="182">
        <f>Q585*H585</f>
        <v>0.19088729999999998</v>
      </c>
      <c r="S585" s="182">
        <v>0</v>
      </c>
      <c r="T585" s="183">
        <f>S585*H585</f>
        <v>0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184" t="s">
        <v>91</v>
      </c>
      <c r="AT585" s="184" t="s">
        <v>339</v>
      </c>
      <c r="AU585" s="184" t="s">
        <v>85</v>
      </c>
      <c r="AY585" s="18" t="s">
        <v>337</v>
      </c>
      <c r="BE585" s="185">
        <f>IF(N585="základní",J585,0)</f>
        <v>0</v>
      </c>
      <c r="BF585" s="185">
        <f>IF(N585="snížená",J585,0)</f>
        <v>0</v>
      </c>
      <c r="BG585" s="185">
        <f>IF(N585="zákl. přenesená",J585,0)</f>
        <v>0</v>
      </c>
      <c r="BH585" s="185">
        <f>IF(N585="sníž. přenesená",J585,0)</f>
        <v>0</v>
      </c>
      <c r="BI585" s="185">
        <f>IF(N585="nulová",J585,0)</f>
        <v>0</v>
      </c>
      <c r="BJ585" s="18" t="s">
        <v>8</v>
      </c>
      <c r="BK585" s="185">
        <f>ROUND(I585*H585,0)</f>
        <v>0</v>
      </c>
      <c r="BL585" s="18" t="s">
        <v>91</v>
      </c>
      <c r="BM585" s="184" t="s">
        <v>977</v>
      </c>
    </row>
    <row r="586" s="13" customFormat="1">
      <c r="A586" s="13"/>
      <c r="B586" s="186"/>
      <c r="C586" s="13"/>
      <c r="D586" s="187" t="s">
        <v>345</v>
      </c>
      <c r="E586" s="188" t="s">
        <v>1</v>
      </c>
      <c r="F586" s="189" t="s">
        <v>124</v>
      </c>
      <c r="G586" s="13"/>
      <c r="H586" s="190">
        <v>6.6790000000000003</v>
      </c>
      <c r="I586" s="191"/>
      <c r="J586" s="13"/>
      <c r="K586" s="13"/>
      <c r="L586" s="186"/>
      <c r="M586" s="192"/>
      <c r="N586" s="193"/>
      <c r="O586" s="193"/>
      <c r="P586" s="193"/>
      <c r="Q586" s="193"/>
      <c r="R586" s="193"/>
      <c r="S586" s="193"/>
      <c r="T586" s="19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88" t="s">
        <v>345</v>
      </c>
      <c r="AU586" s="188" t="s">
        <v>85</v>
      </c>
      <c r="AV586" s="13" t="s">
        <v>85</v>
      </c>
      <c r="AW586" s="13" t="s">
        <v>33</v>
      </c>
      <c r="AX586" s="13" t="s">
        <v>77</v>
      </c>
      <c r="AY586" s="188" t="s">
        <v>337</v>
      </c>
    </row>
    <row r="587" s="13" customFormat="1">
      <c r="A587" s="13"/>
      <c r="B587" s="186"/>
      <c r="C587" s="13"/>
      <c r="D587" s="187" t="s">
        <v>345</v>
      </c>
      <c r="E587" s="188" t="s">
        <v>1</v>
      </c>
      <c r="F587" s="189" t="s">
        <v>130</v>
      </c>
      <c r="G587" s="13"/>
      <c r="H587" s="190">
        <v>22.57</v>
      </c>
      <c r="I587" s="191"/>
      <c r="J587" s="13"/>
      <c r="K587" s="13"/>
      <c r="L587" s="186"/>
      <c r="M587" s="192"/>
      <c r="N587" s="193"/>
      <c r="O587" s="193"/>
      <c r="P587" s="193"/>
      <c r="Q587" s="193"/>
      <c r="R587" s="193"/>
      <c r="S587" s="193"/>
      <c r="T587" s="19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88" t="s">
        <v>345</v>
      </c>
      <c r="AU587" s="188" t="s">
        <v>85</v>
      </c>
      <c r="AV587" s="13" t="s">
        <v>85</v>
      </c>
      <c r="AW587" s="13" t="s">
        <v>33</v>
      </c>
      <c r="AX587" s="13" t="s">
        <v>77</v>
      </c>
      <c r="AY587" s="188" t="s">
        <v>337</v>
      </c>
    </row>
    <row r="588" s="13" customFormat="1">
      <c r="A588" s="13"/>
      <c r="B588" s="186"/>
      <c r="C588" s="13"/>
      <c r="D588" s="187" t="s">
        <v>345</v>
      </c>
      <c r="E588" s="188" t="s">
        <v>1</v>
      </c>
      <c r="F588" s="189" t="s">
        <v>774</v>
      </c>
      <c r="G588" s="13"/>
      <c r="H588" s="190">
        <v>2.04</v>
      </c>
      <c r="I588" s="191"/>
      <c r="J588" s="13"/>
      <c r="K588" s="13"/>
      <c r="L588" s="186"/>
      <c r="M588" s="192"/>
      <c r="N588" s="193"/>
      <c r="O588" s="193"/>
      <c r="P588" s="193"/>
      <c r="Q588" s="193"/>
      <c r="R588" s="193"/>
      <c r="S588" s="193"/>
      <c r="T588" s="19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88" t="s">
        <v>345</v>
      </c>
      <c r="AU588" s="188" t="s">
        <v>85</v>
      </c>
      <c r="AV588" s="13" t="s">
        <v>85</v>
      </c>
      <c r="AW588" s="13" t="s">
        <v>33</v>
      </c>
      <c r="AX588" s="13" t="s">
        <v>77</v>
      </c>
      <c r="AY588" s="188" t="s">
        <v>337</v>
      </c>
    </row>
    <row r="589" s="13" customFormat="1">
      <c r="A589" s="13"/>
      <c r="B589" s="186"/>
      <c r="C589" s="13"/>
      <c r="D589" s="187" t="s">
        <v>345</v>
      </c>
      <c r="E589" s="188" t="s">
        <v>1</v>
      </c>
      <c r="F589" s="189" t="s">
        <v>775</v>
      </c>
      <c r="G589" s="13"/>
      <c r="H589" s="190">
        <v>2.2000000000000002</v>
      </c>
      <c r="I589" s="191"/>
      <c r="J589" s="13"/>
      <c r="K589" s="13"/>
      <c r="L589" s="186"/>
      <c r="M589" s="192"/>
      <c r="N589" s="193"/>
      <c r="O589" s="193"/>
      <c r="P589" s="193"/>
      <c r="Q589" s="193"/>
      <c r="R589" s="193"/>
      <c r="S589" s="193"/>
      <c r="T589" s="19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188" t="s">
        <v>345</v>
      </c>
      <c r="AU589" s="188" t="s">
        <v>85</v>
      </c>
      <c r="AV589" s="13" t="s">
        <v>85</v>
      </c>
      <c r="AW589" s="13" t="s">
        <v>33</v>
      </c>
      <c r="AX589" s="13" t="s">
        <v>77</v>
      </c>
      <c r="AY589" s="188" t="s">
        <v>337</v>
      </c>
    </row>
    <row r="590" s="14" customFormat="1">
      <c r="A590" s="14"/>
      <c r="B590" s="195"/>
      <c r="C590" s="14"/>
      <c r="D590" s="187" t="s">
        <v>345</v>
      </c>
      <c r="E590" s="196" t="s">
        <v>1</v>
      </c>
      <c r="F590" s="197" t="s">
        <v>363</v>
      </c>
      <c r="G590" s="14"/>
      <c r="H590" s="198">
        <v>33.488999999999997</v>
      </c>
      <c r="I590" s="199"/>
      <c r="J590" s="14"/>
      <c r="K590" s="14"/>
      <c r="L590" s="195"/>
      <c r="M590" s="200"/>
      <c r="N590" s="201"/>
      <c r="O590" s="201"/>
      <c r="P590" s="201"/>
      <c r="Q590" s="201"/>
      <c r="R590" s="201"/>
      <c r="S590" s="201"/>
      <c r="T590" s="202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196" t="s">
        <v>345</v>
      </c>
      <c r="AU590" s="196" t="s">
        <v>85</v>
      </c>
      <c r="AV590" s="14" t="s">
        <v>88</v>
      </c>
      <c r="AW590" s="14" t="s">
        <v>33</v>
      </c>
      <c r="AX590" s="14" t="s">
        <v>8</v>
      </c>
      <c r="AY590" s="196" t="s">
        <v>337</v>
      </c>
    </row>
    <row r="591" s="2" customFormat="1" ht="24.15" customHeight="1">
      <c r="A591" s="37"/>
      <c r="B591" s="172"/>
      <c r="C591" s="173" t="s">
        <v>978</v>
      </c>
      <c r="D591" s="173" t="s">
        <v>339</v>
      </c>
      <c r="E591" s="174" t="s">
        <v>979</v>
      </c>
      <c r="F591" s="175" t="s">
        <v>980</v>
      </c>
      <c r="G591" s="176" t="s">
        <v>342</v>
      </c>
      <c r="H591" s="177">
        <v>250.589</v>
      </c>
      <c r="I591" s="178"/>
      <c r="J591" s="179">
        <f>ROUND(I591*H591,0)</f>
        <v>0</v>
      </c>
      <c r="K591" s="175" t="s">
        <v>343</v>
      </c>
      <c r="L591" s="38"/>
      <c r="M591" s="180" t="s">
        <v>1</v>
      </c>
      <c r="N591" s="181" t="s">
        <v>42</v>
      </c>
      <c r="O591" s="76"/>
      <c r="P591" s="182">
        <f>O591*H591</f>
        <v>0</v>
      </c>
      <c r="Q591" s="182">
        <v>0.0027000000000000001</v>
      </c>
      <c r="R591" s="182">
        <f>Q591*H591</f>
        <v>0.67659029999999998</v>
      </c>
      <c r="S591" s="182">
        <v>0</v>
      </c>
      <c r="T591" s="183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84" t="s">
        <v>91</v>
      </c>
      <c r="AT591" s="184" t="s">
        <v>339</v>
      </c>
      <c r="AU591" s="184" t="s">
        <v>85</v>
      </c>
      <c r="AY591" s="18" t="s">
        <v>337</v>
      </c>
      <c r="BE591" s="185">
        <f>IF(N591="základní",J591,0)</f>
        <v>0</v>
      </c>
      <c r="BF591" s="185">
        <f>IF(N591="snížená",J591,0)</f>
        <v>0</v>
      </c>
      <c r="BG591" s="185">
        <f>IF(N591="zákl. přenesená",J591,0)</f>
        <v>0</v>
      </c>
      <c r="BH591" s="185">
        <f>IF(N591="sníž. přenesená",J591,0)</f>
        <v>0</v>
      </c>
      <c r="BI591" s="185">
        <f>IF(N591="nulová",J591,0)</f>
        <v>0</v>
      </c>
      <c r="BJ591" s="18" t="s">
        <v>8</v>
      </c>
      <c r="BK591" s="185">
        <f>ROUND(I591*H591,0)</f>
        <v>0</v>
      </c>
      <c r="BL591" s="18" t="s">
        <v>91</v>
      </c>
      <c r="BM591" s="184" t="s">
        <v>981</v>
      </c>
    </row>
    <row r="592" s="13" customFormat="1">
      <c r="A592" s="13"/>
      <c r="B592" s="186"/>
      <c r="C592" s="13"/>
      <c r="D592" s="187" t="s">
        <v>345</v>
      </c>
      <c r="E592" s="188" t="s">
        <v>1</v>
      </c>
      <c r="F592" s="189" t="s">
        <v>139</v>
      </c>
      <c r="G592" s="13"/>
      <c r="H592" s="190">
        <v>78.334000000000003</v>
      </c>
      <c r="I592" s="191"/>
      <c r="J592" s="13"/>
      <c r="K592" s="13"/>
      <c r="L592" s="186"/>
      <c r="M592" s="192"/>
      <c r="N592" s="193"/>
      <c r="O592" s="193"/>
      <c r="P592" s="193"/>
      <c r="Q592" s="193"/>
      <c r="R592" s="193"/>
      <c r="S592" s="193"/>
      <c r="T592" s="19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88" t="s">
        <v>345</v>
      </c>
      <c r="AU592" s="188" t="s">
        <v>85</v>
      </c>
      <c r="AV592" s="13" t="s">
        <v>85</v>
      </c>
      <c r="AW592" s="13" t="s">
        <v>33</v>
      </c>
      <c r="AX592" s="13" t="s">
        <v>77</v>
      </c>
      <c r="AY592" s="188" t="s">
        <v>337</v>
      </c>
    </row>
    <row r="593" s="13" customFormat="1">
      <c r="A593" s="13"/>
      <c r="B593" s="186"/>
      <c r="C593" s="13"/>
      <c r="D593" s="187" t="s">
        <v>345</v>
      </c>
      <c r="E593" s="188" t="s">
        <v>1</v>
      </c>
      <c r="F593" s="189" t="s">
        <v>142</v>
      </c>
      <c r="G593" s="13"/>
      <c r="H593" s="190">
        <v>65.974999999999994</v>
      </c>
      <c r="I593" s="191"/>
      <c r="J593" s="13"/>
      <c r="K593" s="13"/>
      <c r="L593" s="186"/>
      <c r="M593" s="192"/>
      <c r="N593" s="193"/>
      <c r="O593" s="193"/>
      <c r="P593" s="193"/>
      <c r="Q593" s="193"/>
      <c r="R593" s="193"/>
      <c r="S593" s="193"/>
      <c r="T593" s="19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188" t="s">
        <v>345</v>
      </c>
      <c r="AU593" s="188" t="s">
        <v>85</v>
      </c>
      <c r="AV593" s="13" t="s">
        <v>85</v>
      </c>
      <c r="AW593" s="13" t="s">
        <v>33</v>
      </c>
      <c r="AX593" s="13" t="s">
        <v>77</v>
      </c>
      <c r="AY593" s="188" t="s">
        <v>337</v>
      </c>
    </row>
    <row r="594" s="13" customFormat="1">
      <c r="A594" s="13"/>
      <c r="B594" s="186"/>
      <c r="C594" s="13"/>
      <c r="D594" s="187" t="s">
        <v>345</v>
      </c>
      <c r="E594" s="188" t="s">
        <v>1</v>
      </c>
      <c r="F594" s="189" t="s">
        <v>145</v>
      </c>
      <c r="G594" s="13"/>
      <c r="H594" s="190">
        <v>83.775999999999996</v>
      </c>
      <c r="I594" s="191"/>
      <c r="J594" s="13"/>
      <c r="K594" s="13"/>
      <c r="L594" s="186"/>
      <c r="M594" s="192"/>
      <c r="N594" s="193"/>
      <c r="O594" s="193"/>
      <c r="P594" s="193"/>
      <c r="Q594" s="193"/>
      <c r="R594" s="193"/>
      <c r="S594" s="193"/>
      <c r="T594" s="19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8" t="s">
        <v>345</v>
      </c>
      <c r="AU594" s="188" t="s">
        <v>85</v>
      </c>
      <c r="AV594" s="13" t="s">
        <v>85</v>
      </c>
      <c r="AW594" s="13" t="s">
        <v>33</v>
      </c>
      <c r="AX594" s="13" t="s">
        <v>77</v>
      </c>
      <c r="AY594" s="188" t="s">
        <v>337</v>
      </c>
    </row>
    <row r="595" s="13" customFormat="1">
      <c r="A595" s="13"/>
      <c r="B595" s="186"/>
      <c r="C595" s="13"/>
      <c r="D595" s="187" t="s">
        <v>345</v>
      </c>
      <c r="E595" s="188" t="s">
        <v>1</v>
      </c>
      <c r="F595" s="189" t="s">
        <v>768</v>
      </c>
      <c r="G595" s="13"/>
      <c r="H595" s="190">
        <v>15.416</v>
      </c>
      <c r="I595" s="191"/>
      <c r="J595" s="13"/>
      <c r="K595" s="13"/>
      <c r="L595" s="186"/>
      <c r="M595" s="192"/>
      <c r="N595" s="193"/>
      <c r="O595" s="193"/>
      <c r="P595" s="193"/>
      <c r="Q595" s="193"/>
      <c r="R595" s="193"/>
      <c r="S595" s="193"/>
      <c r="T595" s="19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88" t="s">
        <v>345</v>
      </c>
      <c r="AU595" s="188" t="s">
        <v>85</v>
      </c>
      <c r="AV595" s="13" t="s">
        <v>85</v>
      </c>
      <c r="AW595" s="13" t="s">
        <v>33</v>
      </c>
      <c r="AX595" s="13" t="s">
        <v>77</v>
      </c>
      <c r="AY595" s="188" t="s">
        <v>337</v>
      </c>
    </row>
    <row r="596" s="13" customFormat="1">
      <c r="A596" s="13"/>
      <c r="B596" s="186"/>
      <c r="C596" s="13"/>
      <c r="D596" s="187" t="s">
        <v>345</v>
      </c>
      <c r="E596" s="188" t="s">
        <v>1</v>
      </c>
      <c r="F596" s="189" t="s">
        <v>769</v>
      </c>
      <c r="G596" s="13"/>
      <c r="H596" s="190">
        <v>7.0880000000000001</v>
      </c>
      <c r="I596" s="191"/>
      <c r="J596" s="13"/>
      <c r="K596" s="13"/>
      <c r="L596" s="186"/>
      <c r="M596" s="192"/>
      <c r="N596" s="193"/>
      <c r="O596" s="193"/>
      <c r="P596" s="193"/>
      <c r="Q596" s="193"/>
      <c r="R596" s="193"/>
      <c r="S596" s="193"/>
      <c r="T596" s="19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188" t="s">
        <v>345</v>
      </c>
      <c r="AU596" s="188" t="s">
        <v>85</v>
      </c>
      <c r="AV596" s="13" t="s">
        <v>85</v>
      </c>
      <c r="AW596" s="13" t="s">
        <v>33</v>
      </c>
      <c r="AX596" s="13" t="s">
        <v>77</v>
      </c>
      <c r="AY596" s="188" t="s">
        <v>337</v>
      </c>
    </row>
    <row r="597" s="14" customFormat="1">
      <c r="A597" s="14"/>
      <c r="B597" s="195"/>
      <c r="C597" s="14"/>
      <c r="D597" s="187" t="s">
        <v>345</v>
      </c>
      <c r="E597" s="196" t="s">
        <v>1</v>
      </c>
      <c r="F597" s="197" t="s">
        <v>363</v>
      </c>
      <c r="G597" s="14"/>
      <c r="H597" s="198">
        <v>250.589</v>
      </c>
      <c r="I597" s="199"/>
      <c r="J597" s="14"/>
      <c r="K597" s="14"/>
      <c r="L597" s="195"/>
      <c r="M597" s="200"/>
      <c r="N597" s="201"/>
      <c r="O597" s="201"/>
      <c r="P597" s="201"/>
      <c r="Q597" s="201"/>
      <c r="R597" s="201"/>
      <c r="S597" s="201"/>
      <c r="T597" s="202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196" t="s">
        <v>345</v>
      </c>
      <c r="AU597" s="196" t="s">
        <v>85</v>
      </c>
      <c r="AV597" s="14" t="s">
        <v>88</v>
      </c>
      <c r="AW597" s="14" t="s">
        <v>33</v>
      </c>
      <c r="AX597" s="14" t="s">
        <v>8</v>
      </c>
      <c r="AY597" s="196" t="s">
        <v>337</v>
      </c>
    </row>
    <row r="598" s="2" customFormat="1" ht="16.5" customHeight="1">
      <c r="A598" s="37"/>
      <c r="B598" s="172"/>
      <c r="C598" s="211" t="s">
        <v>982</v>
      </c>
      <c r="D598" s="211" t="s">
        <v>400</v>
      </c>
      <c r="E598" s="212" t="s">
        <v>983</v>
      </c>
      <c r="F598" s="213" t="s">
        <v>984</v>
      </c>
      <c r="G598" s="214" t="s">
        <v>342</v>
      </c>
      <c r="H598" s="215">
        <v>259.69</v>
      </c>
      <c r="I598" s="216"/>
      <c r="J598" s="217">
        <f>ROUND(I598*H598,0)</f>
        <v>0</v>
      </c>
      <c r="K598" s="213" t="s">
        <v>1</v>
      </c>
      <c r="L598" s="218"/>
      <c r="M598" s="219" t="s">
        <v>1</v>
      </c>
      <c r="N598" s="220" t="s">
        <v>42</v>
      </c>
      <c r="O598" s="76"/>
      <c r="P598" s="182">
        <f>O598*H598</f>
        <v>0</v>
      </c>
      <c r="Q598" s="182">
        <v>0</v>
      </c>
      <c r="R598" s="182">
        <f>Q598*H598</f>
        <v>0</v>
      </c>
      <c r="S598" s="182">
        <v>0</v>
      </c>
      <c r="T598" s="183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184" t="s">
        <v>376</v>
      </c>
      <c r="AT598" s="184" t="s">
        <v>400</v>
      </c>
      <c r="AU598" s="184" t="s">
        <v>85</v>
      </c>
      <c r="AY598" s="18" t="s">
        <v>337</v>
      </c>
      <c r="BE598" s="185">
        <f>IF(N598="základní",J598,0)</f>
        <v>0</v>
      </c>
      <c r="BF598" s="185">
        <f>IF(N598="snížená",J598,0)</f>
        <v>0</v>
      </c>
      <c r="BG598" s="185">
        <f>IF(N598="zákl. přenesená",J598,0)</f>
        <v>0</v>
      </c>
      <c r="BH598" s="185">
        <f>IF(N598="sníž. přenesená",J598,0)</f>
        <v>0</v>
      </c>
      <c r="BI598" s="185">
        <f>IF(N598="nulová",J598,0)</f>
        <v>0</v>
      </c>
      <c r="BJ598" s="18" t="s">
        <v>8</v>
      </c>
      <c r="BK598" s="185">
        <f>ROUND(I598*H598,0)</f>
        <v>0</v>
      </c>
      <c r="BL598" s="18" t="s">
        <v>91</v>
      </c>
      <c r="BM598" s="184" t="s">
        <v>985</v>
      </c>
    </row>
    <row r="599" s="13" customFormat="1">
      <c r="A599" s="13"/>
      <c r="B599" s="186"/>
      <c r="C599" s="13"/>
      <c r="D599" s="187" t="s">
        <v>345</v>
      </c>
      <c r="E599" s="188" t="s">
        <v>1</v>
      </c>
      <c r="F599" s="189" t="s">
        <v>986</v>
      </c>
      <c r="G599" s="13"/>
      <c r="H599" s="190">
        <v>27.899999999999999</v>
      </c>
      <c r="I599" s="191"/>
      <c r="J599" s="13"/>
      <c r="K599" s="13"/>
      <c r="L599" s="186"/>
      <c r="M599" s="192"/>
      <c r="N599" s="193"/>
      <c r="O599" s="193"/>
      <c r="P599" s="193"/>
      <c r="Q599" s="193"/>
      <c r="R599" s="193"/>
      <c r="S599" s="193"/>
      <c r="T599" s="19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88" t="s">
        <v>345</v>
      </c>
      <c r="AU599" s="188" t="s">
        <v>85</v>
      </c>
      <c r="AV599" s="13" t="s">
        <v>85</v>
      </c>
      <c r="AW599" s="13" t="s">
        <v>33</v>
      </c>
      <c r="AX599" s="13" t="s">
        <v>77</v>
      </c>
      <c r="AY599" s="188" t="s">
        <v>337</v>
      </c>
    </row>
    <row r="600" s="14" customFormat="1">
      <c r="A600" s="14"/>
      <c r="B600" s="195"/>
      <c r="C600" s="14"/>
      <c r="D600" s="187" t="s">
        <v>345</v>
      </c>
      <c r="E600" s="196" t="s">
        <v>274</v>
      </c>
      <c r="F600" s="197" t="s">
        <v>987</v>
      </c>
      <c r="G600" s="14"/>
      <c r="H600" s="198">
        <v>27.899999999999999</v>
      </c>
      <c r="I600" s="199"/>
      <c r="J600" s="14"/>
      <c r="K600" s="14"/>
      <c r="L600" s="195"/>
      <c r="M600" s="200"/>
      <c r="N600" s="201"/>
      <c r="O600" s="201"/>
      <c r="P600" s="201"/>
      <c r="Q600" s="201"/>
      <c r="R600" s="201"/>
      <c r="S600" s="201"/>
      <c r="T600" s="202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196" t="s">
        <v>345</v>
      </c>
      <c r="AU600" s="196" t="s">
        <v>85</v>
      </c>
      <c r="AV600" s="14" t="s">
        <v>88</v>
      </c>
      <c r="AW600" s="14" t="s">
        <v>33</v>
      </c>
      <c r="AX600" s="14" t="s">
        <v>77</v>
      </c>
      <c r="AY600" s="196" t="s">
        <v>337</v>
      </c>
    </row>
    <row r="601" s="13" customFormat="1">
      <c r="A601" s="13"/>
      <c r="B601" s="186"/>
      <c r="C601" s="13"/>
      <c r="D601" s="187" t="s">
        <v>345</v>
      </c>
      <c r="E601" s="188" t="s">
        <v>1</v>
      </c>
      <c r="F601" s="189" t="s">
        <v>988</v>
      </c>
      <c r="G601" s="13"/>
      <c r="H601" s="190">
        <v>4.5899999999999999</v>
      </c>
      <c r="I601" s="191"/>
      <c r="J601" s="13"/>
      <c r="K601" s="13"/>
      <c r="L601" s="186"/>
      <c r="M601" s="192"/>
      <c r="N601" s="193"/>
      <c r="O601" s="193"/>
      <c r="P601" s="193"/>
      <c r="Q601" s="193"/>
      <c r="R601" s="193"/>
      <c r="S601" s="193"/>
      <c r="T601" s="19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88" t="s">
        <v>345</v>
      </c>
      <c r="AU601" s="188" t="s">
        <v>85</v>
      </c>
      <c r="AV601" s="13" t="s">
        <v>85</v>
      </c>
      <c r="AW601" s="13" t="s">
        <v>33</v>
      </c>
      <c r="AX601" s="13" t="s">
        <v>77</v>
      </c>
      <c r="AY601" s="188" t="s">
        <v>337</v>
      </c>
    </row>
    <row r="602" s="14" customFormat="1">
      <c r="A602" s="14"/>
      <c r="B602" s="195"/>
      <c r="C602" s="14"/>
      <c r="D602" s="187" t="s">
        <v>345</v>
      </c>
      <c r="E602" s="196" t="s">
        <v>276</v>
      </c>
      <c r="F602" s="197" t="s">
        <v>989</v>
      </c>
      <c r="G602" s="14"/>
      <c r="H602" s="198">
        <v>4.5899999999999999</v>
      </c>
      <c r="I602" s="199"/>
      <c r="J602" s="14"/>
      <c r="K602" s="14"/>
      <c r="L602" s="195"/>
      <c r="M602" s="200"/>
      <c r="N602" s="201"/>
      <c r="O602" s="201"/>
      <c r="P602" s="201"/>
      <c r="Q602" s="201"/>
      <c r="R602" s="201"/>
      <c r="S602" s="201"/>
      <c r="T602" s="20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196" t="s">
        <v>345</v>
      </c>
      <c r="AU602" s="196" t="s">
        <v>85</v>
      </c>
      <c r="AV602" s="14" t="s">
        <v>88</v>
      </c>
      <c r="AW602" s="14" t="s">
        <v>33</v>
      </c>
      <c r="AX602" s="14" t="s">
        <v>77</v>
      </c>
      <c r="AY602" s="196" t="s">
        <v>337</v>
      </c>
    </row>
    <row r="603" s="13" customFormat="1">
      <c r="A603" s="13"/>
      <c r="B603" s="186"/>
      <c r="C603" s="13"/>
      <c r="D603" s="187" t="s">
        <v>345</v>
      </c>
      <c r="E603" s="188" t="s">
        <v>1</v>
      </c>
      <c r="F603" s="189" t="s">
        <v>279</v>
      </c>
      <c r="G603" s="13"/>
      <c r="H603" s="190">
        <v>3.6000000000000001</v>
      </c>
      <c r="I603" s="191"/>
      <c r="J603" s="13"/>
      <c r="K603" s="13"/>
      <c r="L603" s="186"/>
      <c r="M603" s="192"/>
      <c r="N603" s="193"/>
      <c r="O603" s="193"/>
      <c r="P603" s="193"/>
      <c r="Q603" s="193"/>
      <c r="R603" s="193"/>
      <c r="S603" s="193"/>
      <c r="T603" s="19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188" t="s">
        <v>345</v>
      </c>
      <c r="AU603" s="188" t="s">
        <v>85</v>
      </c>
      <c r="AV603" s="13" t="s">
        <v>85</v>
      </c>
      <c r="AW603" s="13" t="s">
        <v>33</v>
      </c>
      <c r="AX603" s="13" t="s">
        <v>77</v>
      </c>
      <c r="AY603" s="188" t="s">
        <v>337</v>
      </c>
    </row>
    <row r="604" s="14" customFormat="1">
      <c r="A604" s="14"/>
      <c r="B604" s="195"/>
      <c r="C604" s="14"/>
      <c r="D604" s="187" t="s">
        <v>345</v>
      </c>
      <c r="E604" s="196" t="s">
        <v>278</v>
      </c>
      <c r="F604" s="197" t="s">
        <v>990</v>
      </c>
      <c r="G604" s="14"/>
      <c r="H604" s="198">
        <v>3.6000000000000001</v>
      </c>
      <c r="I604" s="199"/>
      <c r="J604" s="14"/>
      <c r="K604" s="14"/>
      <c r="L604" s="195"/>
      <c r="M604" s="200"/>
      <c r="N604" s="201"/>
      <c r="O604" s="201"/>
      <c r="P604" s="201"/>
      <c r="Q604" s="201"/>
      <c r="R604" s="201"/>
      <c r="S604" s="201"/>
      <c r="T604" s="20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196" t="s">
        <v>345</v>
      </c>
      <c r="AU604" s="196" t="s">
        <v>85</v>
      </c>
      <c r="AV604" s="14" t="s">
        <v>88</v>
      </c>
      <c r="AW604" s="14" t="s">
        <v>33</v>
      </c>
      <c r="AX604" s="14" t="s">
        <v>77</v>
      </c>
      <c r="AY604" s="196" t="s">
        <v>337</v>
      </c>
    </row>
    <row r="605" s="13" customFormat="1">
      <c r="A605" s="13"/>
      <c r="B605" s="186"/>
      <c r="C605" s="13"/>
      <c r="D605" s="187" t="s">
        <v>345</v>
      </c>
      <c r="E605" s="188" t="s">
        <v>1</v>
      </c>
      <c r="F605" s="189" t="s">
        <v>281</v>
      </c>
      <c r="G605" s="13"/>
      <c r="H605" s="190">
        <v>15.9</v>
      </c>
      <c r="I605" s="191"/>
      <c r="J605" s="13"/>
      <c r="K605" s="13"/>
      <c r="L605" s="186"/>
      <c r="M605" s="192"/>
      <c r="N605" s="193"/>
      <c r="O605" s="193"/>
      <c r="P605" s="193"/>
      <c r="Q605" s="193"/>
      <c r="R605" s="193"/>
      <c r="S605" s="193"/>
      <c r="T605" s="19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188" t="s">
        <v>345</v>
      </c>
      <c r="AU605" s="188" t="s">
        <v>85</v>
      </c>
      <c r="AV605" s="13" t="s">
        <v>85</v>
      </c>
      <c r="AW605" s="13" t="s">
        <v>33</v>
      </c>
      <c r="AX605" s="13" t="s">
        <v>77</v>
      </c>
      <c r="AY605" s="188" t="s">
        <v>337</v>
      </c>
    </row>
    <row r="606" s="14" customFormat="1">
      <c r="A606" s="14"/>
      <c r="B606" s="195"/>
      <c r="C606" s="14"/>
      <c r="D606" s="187" t="s">
        <v>345</v>
      </c>
      <c r="E606" s="196" t="s">
        <v>280</v>
      </c>
      <c r="F606" s="197" t="s">
        <v>991</v>
      </c>
      <c r="G606" s="14"/>
      <c r="H606" s="198">
        <v>15.9</v>
      </c>
      <c r="I606" s="199"/>
      <c r="J606" s="14"/>
      <c r="K606" s="14"/>
      <c r="L606" s="195"/>
      <c r="M606" s="200"/>
      <c r="N606" s="201"/>
      <c r="O606" s="201"/>
      <c r="P606" s="201"/>
      <c r="Q606" s="201"/>
      <c r="R606" s="201"/>
      <c r="S606" s="201"/>
      <c r="T606" s="202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196" t="s">
        <v>345</v>
      </c>
      <c r="AU606" s="196" t="s">
        <v>85</v>
      </c>
      <c r="AV606" s="14" t="s">
        <v>88</v>
      </c>
      <c r="AW606" s="14" t="s">
        <v>33</v>
      </c>
      <c r="AX606" s="14" t="s">
        <v>77</v>
      </c>
      <c r="AY606" s="196" t="s">
        <v>337</v>
      </c>
    </row>
    <row r="607" s="13" customFormat="1">
      <c r="A607" s="13"/>
      <c r="B607" s="186"/>
      <c r="C607" s="13"/>
      <c r="D607" s="187" t="s">
        <v>345</v>
      </c>
      <c r="E607" s="188" t="s">
        <v>1</v>
      </c>
      <c r="F607" s="189" t="s">
        <v>283</v>
      </c>
      <c r="G607" s="13"/>
      <c r="H607" s="190">
        <v>62.100000000000001</v>
      </c>
      <c r="I607" s="191"/>
      <c r="J607" s="13"/>
      <c r="K607" s="13"/>
      <c r="L607" s="186"/>
      <c r="M607" s="192"/>
      <c r="N607" s="193"/>
      <c r="O607" s="193"/>
      <c r="P607" s="193"/>
      <c r="Q607" s="193"/>
      <c r="R607" s="193"/>
      <c r="S607" s="193"/>
      <c r="T607" s="19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88" t="s">
        <v>345</v>
      </c>
      <c r="AU607" s="188" t="s">
        <v>85</v>
      </c>
      <c r="AV607" s="13" t="s">
        <v>85</v>
      </c>
      <c r="AW607" s="13" t="s">
        <v>33</v>
      </c>
      <c r="AX607" s="13" t="s">
        <v>77</v>
      </c>
      <c r="AY607" s="188" t="s">
        <v>337</v>
      </c>
    </row>
    <row r="608" s="14" customFormat="1">
      <c r="A608" s="14"/>
      <c r="B608" s="195"/>
      <c r="C608" s="14"/>
      <c r="D608" s="187" t="s">
        <v>345</v>
      </c>
      <c r="E608" s="196" t="s">
        <v>282</v>
      </c>
      <c r="F608" s="197" t="s">
        <v>992</v>
      </c>
      <c r="G608" s="14"/>
      <c r="H608" s="198">
        <v>62.100000000000001</v>
      </c>
      <c r="I608" s="199"/>
      <c r="J608" s="14"/>
      <c r="K608" s="14"/>
      <c r="L608" s="195"/>
      <c r="M608" s="200"/>
      <c r="N608" s="201"/>
      <c r="O608" s="201"/>
      <c r="P608" s="201"/>
      <c r="Q608" s="201"/>
      <c r="R608" s="201"/>
      <c r="S608" s="201"/>
      <c r="T608" s="202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196" t="s">
        <v>345</v>
      </c>
      <c r="AU608" s="196" t="s">
        <v>85</v>
      </c>
      <c r="AV608" s="14" t="s">
        <v>88</v>
      </c>
      <c r="AW608" s="14" t="s">
        <v>33</v>
      </c>
      <c r="AX608" s="14" t="s">
        <v>77</v>
      </c>
      <c r="AY608" s="196" t="s">
        <v>337</v>
      </c>
    </row>
    <row r="609" s="13" customFormat="1">
      <c r="A609" s="13"/>
      <c r="B609" s="186"/>
      <c r="C609" s="13"/>
      <c r="D609" s="187" t="s">
        <v>345</v>
      </c>
      <c r="E609" s="188" t="s">
        <v>1</v>
      </c>
      <c r="F609" s="189" t="s">
        <v>993</v>
      </c>
      <c r="G609" s="13"/>
      <c r="H609" s="190">
        <v>24.899999999999999</v>
      </c>
      <c r="I609" s="191"/>
      <c r="J609" s="13"/>
      <c r="K609" s="13"/>
      <c r="L609" s="186"/>
      <c r="M609" s="192"/>
      <c r="N609" s="193"/>
      <c r="O609" s="193"/>
      <c r="P609" s="193"/>
      <c r="Q609" s="193"/>
      <c r="R609" s="193"/>
      <c r="S609" s="193"/>
      <c r="T609" s="19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88" t="s">
        <v>345</v>
      </c>
      <c r="AU609" s="188" t="s">
        <v>85</v>
      </c>
      <c r="AV609" s="13" t="s">
        <v>85</v>
      </c>
      <c r="AW609" s="13" t="s">
        <v>33</v>
      </c>
      <c r="AX609" s="13" t="s">
        <v>77</v>
      </c>
      <c r="AY609" s="188" t="s">
        <v>337</v>
      </c>
    </row>
    <row r="610" s="13" customFormat="1">
      <c r="A610" s="13"/>
      <c r="B610" s="186"/>
      <c r="C610" s="13"/>
      <c r="D610" s="187" t="s">
        <v>345</v>
      </c>
      <c r="E610" s="188" t="s">
        <v>1</v>
      </c>
      <c r="F610" s="189" t="s">
        <v>994</v>
      </c>
      <c r="G610" s="13"/>
      <c r="H610" s="190">
        <v>6.9000000000000004</v>
      </c>
      <c r="I610" s="191"/>
      <c r="J610" s="13"/>
      <c r="K610" s="13"/>
      <c r="L610" s="186"/>
      <c r="M610" s="192"/>
      <c r="N610" s="193"/>
      <c r="O610" s="193"/>
      <c r="P610" s="193"/>
      <c r="Q610" s="193"/>
      <c r="R610" s="193"/>
      <c r="S610" s="193"/>
      <c r="T610" s="19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88" t="s">
        <v>345</v>
      </c>
      <c r="AU610" s="188" t="s">
        <v>85</v>
      </c>
      <c r="AV610" s="13" t="s">
        <v>85</v>
      </c>
      <c r="AW610" s="13" t="s">
        <v>33</v>
      </c>
      <c r="AX610" s="13" t="s">
        <v>77</v>
      </c>
      <c r="AY610" s="188" t="s">
        <v>337</v>
      </c>
    </row>
    <row r="611" s="14" customFormat="1">
      <c r="A611" s="14"/>
      <c r="B611" s="195"/>
      <c r="C611" s="14"/>
      <c r="D611" s="187" t="s">
        <v>345</v>
      </c>
      <c r="E611" s="196" t="s">
        <v>284</v>
      </c>
      <c r="F611" s="197" t="s">
        <v>995</v>
      </c>
      <c r="G611" s="14"/>
      <c r="H611" s="198">
        <v>31.800000000000001</v>
      </c>
      <c r="I611" s="199"/>
      <c r="J611" s="14"/>
      <c r="K611" s="14"/>
      <c r="L611" s="195"/>
      <c r="M611" s="200"/>
      <c r="N611" s="201"/>
      <c r="O611" s="201"/>
      <c r="P611" s="201"/>
      <c r="Q611" s="201"/>
      <c r="R611" s="201"/>
      <c r="S611" s="201"/>
      <c r="T611" s="20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196" t="s">
        <v>345</v>
      </c>
      <c r="AU611" s="196" t="s">
        <v>85</v>
      </c>
      <c r="AV611" s="14" t="s">
        <v>88</v>
      </c>
      <c r="AW611" s="14" t="s">
        <v>33</v>
      </c>
      <c r="AX611" s="14" t="s">
        <v>77</v>
      </c>
      <c r="AY611" s="196" t="s">
        <v>337</v>
      </c>
    </row>
    <row r="612" s="13" customFormat="1">
      <c r="A612" s="13"/>
      <c r="B612" s="186"/>
      <c r="C612" s="13"/>
      <c r="D612" s="187" t="s">
        <v>345</v>
      </c>
      <c r="E612" s="188" t="s">
        <v>1</v>
      </c>
      <c r="F612" s="189" t="s">
        <v>996</v>
      </c>
      <c r="G612" s="13"/>
      <c r="H612" s="190">
        <v>33</v>
      </c>
      <c r="I612" s="191"/>
      <c r="J612" s="13"/>
      <c r="K612" s="13"/>
      <c r="L612" s="186"/>
      <c r="M612" s="192"/>
      <c r="N612" s="193"/>
      <c r="O612" s="193"/>
      <c r="P612" s="193"/>
      <c r="Q612" s="193"/>
      <c r="R612" s="193"/>
      <c r="S612" s="193"/>
      <c r="T612" s="19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188" t="s">
        <v>345</v>
      </c>
      <c r="AU612" s="188" t="s">
        <v>85</v>
      </c>
      <c r="AV612" s="13" t="s">
        <v>85</v>
      </c>
      <c r="AW612" s="13" t="s">
        <v>33</v>
      </c>
      <c r="AX612" s="13" t="s">
        <v>77</v>
      </c>
      <c r="AY612" s="188" t="s">
        <v>337</v>
      </c>
    </row>
    <row r="613" s="13" customFormat="1">
      <c r="A613" s="13"/>
      <c r="B613" s="186"/>
      <c r="C613" s="13"/>
      <c r="D613" s="187" t="s">
        <v>345</v>
      </c>
      <c r="E613" s="188" t="s">
        <v>1</v>
      </c>
      <c r="F613" s="189" t="s">
        <v>997</v>
      </c>
      <c r="G613" s="13"/>
      <c r="H613" s="190">
        <v>40</v>
      </c>
      <c r="I613" s="191"/>
      <c r="J613" s="13"/>
      <c r="K613" s="13"/>
      <c r="L613" s="186"/>
      <c r="M613" s="192"/>
      <c r="N613" s="193"/>
      <c r="O613" s="193"/>
      <c r="P613" s="193"/>
      <c r="Q613" s="193"/>
      <c r="R613" s="193"/>
      <c r="S613" s="193"/>
      <c r="T613" s="19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88" t="s">
        <v>345</v>
      </c>
      <c r="AU613" s="188" t="s">
        <v>85</v>
      </c>
      <c r="AV613" s="13" t="s">
        <v>85</v>
      </c>
      <c r="AW613" s="13" t="s">
        <v>33</v>
      </c>
      <c r="AX613" s="13" t="s">
        <v>77</v>
      </c>
      <c r="AY613" s="188" t="s">
        <v>337</v>
      </c>
    </row>
    <row r="614" s="14" customFormat="1">
      <c r="A614" s="14"/>
      <c r="B614" s="195"/>
      <c r="C614" s="14"/>
      <c r="D614" s="187" t="s">
        <v>345</v>
      </c>
      <c r="E614" s="196" t="s">
        <v>286</v>
      </c>
      <c r="F614" s="197" t="s">
        <v>998</v>
      </c>
      <c r="G614" s="14"/>
      <c r="H614" s="198">
        <v>73</v>
      </c>
      <c r="I614" s="199"/>
      <c r="J614" s="14"/>
      <c r="K614" s="14"/>
      <c r="L614" s="195"/>
      <c r="M614" s="200"/>
      <c r="N614" s="201"/>
      <c r="O614" s="201"/>
      <c r="P614" s="201"/>
      <c r="Q614" s="201"/>
      <c r="R614" s="201"/>
      <c r="S614" s="201"/>
      <c r="T614" s="20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96" t="s">
        <v>345</v>
      </c>
      <c r="AU614" s="196" t="s">
        <v>85</v>
      </c>
      <c r="AV614" s="14" t="s">
        <v>88</v>
      </c>
      <c r="AW614" s="14" t="s">
        <v>33</v>
      </c>
      <c r="AX614" s="14" t="s">
        <v>77</v>
      </c>
      <c r="AY614" s="196" t="s">
        <v>337</v>
      </c>
    </row>
    <row r="615" s="13" customFormat="1">
      <c r="A615" s="13"/>
      <c r="B615" s="186"/>
      <c r="C615" s="13"/>
      <c r="D615" s="187" t="s">
        <v>345</v>
      </c>
      <c r="E615" s="188" t="s">
        <v>1</v>
      </c>
      <c r="F615" s="189" t="s">
        <v>999</v>
      </c>
      <c r="G615" s="13"/>
      <c r="H615" s="190">
        <v>20</v>
      </c>
      <c r="I615" s="191"/>
      <c r="J615" s="13"/>
      <c r="K615" s="13"/>
      <c r="L615" s="186"/>
      <c r="M615" s="192"/>
      <c r="N615" s="193"/>
      <c r="O615" s="193"/>
      <c r="P615" s="193"/>
      <c r="Q615" s="193"/>
      <c r="R615" s="193"/>
      <c r="S615" s="193"/>
      <c r="T615" s="19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88" t="s">
        <v>345</v>
      </c>
      <c r="AU615" s="188" t="s">
        <v>85</v>
      </c>
      <c r="AV615" s="13" t="s">
        <v>85</v>
      </c>
      <c r="AW615" s="13" t="s">
        <v>33</v>
      </c>
      <c r="AX615" s="13" t="s">
        <v>77</v>
      </c>
      <c r="AY615" s="188" t="s">
        <v>337</v>
      </c>
    </row>
    <row r="616" s="13" customFormat="1">
      <c r="A616" s="13"/>
      <c r="B616" s="186"/>
      <c r="C616" s="13"/>
      <c r="D616" s="187" t="s">
        <v>345</v>
      </c>
      <c r="E616" s="188" t="s">
        <v>1</v>
      </c>
      <c r="F616" s="189" t="s">
        <v>1000</v>
      </c>
      <c r="G616" s="13"/>
      <c r="H616" s="190">
        <v>20.800000000000001</v>
      </c>
      <c r="I616" s="191"/>
      <c r="J616" s="13"/>
      <c r="K616" s="13"/>
      <c r="L616" s="186"/>
      <c r="M616" s="192"/>
      <c r="N616" s="193"/>
      <c r="O616" s="193"/>
      <c r="P616" s="193"/>
      <c r="Q616" s="193"/>
      <c r="R616" s="193"/>
      <c r="S616" s="193"/>
      <c r="T616" s="19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188" t="s">
        <v>345</v>
      </c>
      <c r="AU616" s="188" t="s">
        <v>85</v>
      </c>
      <c r="AV616" s="13" t="s">
        <v>85</v>
      </c>
      <c r="AW616" s="13" t="s">
        <v>33</v>
      </c>
      <c r="AX616" s="13" t="s">
        <v>77</v>
      </c>
      <c r="AY616" s="188" t="s">
        <v>337</v>
      </c>
    </row>
    <row r="617" s="14" customFormat="1">
      <c r="A617" s="14"/>
      <c r="B617" s="195"/>
      <c r="C617" s="14"/>
      <c r="D617" s="187" t="s">
        <v>345</v>
      </c>
      <c r="E617" s="196" t="s">
        <v>288</v>
      </c>
      <c r="F617" s="197" t="s">
        <v>1001</v>
      </c>
      <c r="G617" s="14"/>
      <c r="H617" s="198">
        <v>40.799999999999997</v>
      </c>
      <c r="I617" s="199"/>
      <c r="J617" s="14"/>
      <c r="K617" s="14"/>
      <c r="L617" s="195"/>
      <c r="M617" s="200"/>
      <c r="N617" s="201"/>
      <c r="O617" s="201"/>
      <c r="P617" s="201"/>
      <c r="Q617" s="201"/>
      <c r="R617" s="201"/>
      <c r="S617" s="201"/>
      <c r="T617" s="202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196" t="s">
        <v>345</v>
      </c>
      <c r="AU617" s="196" t="s">
        <v>85</v>
      </c>
      <c r="AV617" s="14" t="s">
        <v>88</v>
      </c>
      <c r="AW617" s="14" t="s">
        <v>33</v>
      </c>
      <c r="AX617" s="14" t="s">
        <v>77</v>
      </c>
      <c r="AY617" s="196" t="s">
        <v>337</v>
      </c>
    </row>
    <row r="618" s="15" customFormat="1">
      <c r="A618" s="15"/>
      <c r="B618" s="203"/>
      <c r="C618" s="15"/>
      <c r="D618" s="187" t="s">
        <v>345</v>
      </c>
      <c r="E618" s="204" t="s">
        <v>1</v>
      </c>
      <c r="F618" s="205" t="s">
        <v>353</v>
      </c>
      <c r="G618" s="15"/>
      <c r="H618" s="206">
        <v>259.69</v>
      </c>
      <c r="I618" s="207"/>
      <c r="J618" s="15"/>
      <c r="K618" s="15"/>
      <c r="L618" s="203"/>
      <c r="M618" s="208"/>
      <c r="N618" s="209"/>
      <c r="O618" s="209"/>
      <c r="P618" s="209"/>
      <c r="Q618" s="209"/>
      <c r="R618" s="209"/>
      <c r="S618" s="209"/>
      <c r="T618" s="210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04" t="s">
        <v>345</v>
      </c>
      <c r="AU618" s="204" t="s">
        <v>85</v>
      </c>
      <c r="AV618" s="15" t="s">
        <v>91</v>
      </c>
      <c r="AW618" s="15" t="s">
        <v>33</v>
      </c>
      <c r="AX618" s="15" t="s">
        <v>8</v>
      </c>
      <c r="AY618" s="204" t="s">
        <v>337</v>
      </c>
    </row>
    <row r="619" s="2" customFormat="1" ht="24.15" customHeight="1">
      <c r="A619" s="37"/>
      <c r="B619" s="172"/>
      <c r="C619" s="173" t="s">
        <v>1002</v>
      </c>
      <c r="D619" s="173" t="s">
        <v>339</v>
      </c>
      <c r="E619" s="174" t="s">
        <v>1003</v>
      </c>
      <c r="F619" s="175" t="s">
        <v>1004</v>
      </c>
      <c r="G619" s="176" t="s">
        <v>359</v>
      </c>
      <c r="H619" s="177">
        <v>2.3490000000000002</v>
      </c>
      <c r="I619" s="178"/>
      <c r="J619" s="179">
        <f>ROUND(I619*H619,0)</f>
        <v>0</v>
      </c>
      <c r="K619" s="175" t="s">
        <v>343</v>
      </c>
      <c r="L619" s="38"/>
      <c r="M619" s="180" t="s">
        <v>1</v>
      </c>
      <c r="N619" s="181" t="s">
        <v>42</v>
      </c>
      <c r="O619" s="76"/>
      <c r="P619" s="182">
        <f>O619*H619</f>
        <v>0</v>
      </c>
      <c r="Q619" s="182">
        <v>2.5018699999999998</v>
      </c>
      <c r="R619" s="182">
        <f>Q619*H619</f>
        <v>5.8768926300000004</v>
      </c>
      <c r="S619" s="182">
        <v>0</v>
      </c>
      <c r="T619" s="183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184" t="s">
        <v>91</v>
      </c>
      <c r="AT619" s="184" t="s">
        <v>339</v>
      </c>
      <c r="AU619" s="184" t="s">
        <v>85</v>
      </c>
      <c r="AY619" s="18" t="s">
        <v>337</v>
      </c>
      <c r="BE619" s="185">
        <f>IF(N619="základní",J619,0)</f>
        <v>0</v>
      </c>
      <c r="BF619" s="185">
        <f>IF(N619="snížená",J619,0)</f>
        <v>0</v>
      </c>
      <c r="BG619" s="185">
        <f>IF(N619="zákl. přenesená",J619,0)</f>
        <v>0</v>
      </c>
      <c r="BH619" s="185">
        <f>IF(N619="sníž. přenesená",J619,0)</f>
        <v>0</v>
      </c>
      <c r="BI619" s="185">
        <f>IF(N619="nulová",J619,0)</f>
        <v>0</v>
      </c>
      <c r="BJ619" s="18" t="s">
        <v>8</v>
      </c>
      <c r="BK619" s="185">
        <f>ROUND(I619*H619,0)</f>
        <v>0</v>
      </c>
      <c r="BL619" s="18" t="s">
        <v>91</v>
      </c>
      <c r="BM619" s="184" t="s">
        <v>1005</v>
      </c>
    </row>
    <row r="620" s="13" customFormat="1">
      <c r="A620" s="13"/>
      <c r="B620" s="186"/>
      <c r="C620" s="13"/>
      <c r="D620" s="187" t="s">
        <v>345</v>
      </c>
      <c r="E620" s="188" t="s">
        <v>1</v>
      </c>
      <c r="F620" s="189" t="s">
        <v>1006</v>
      </c>
      <c r="G620" s="13"/>
      <c r="H620" s="190">
        <v>1.6739999999999999</v>
      </c>
      <c r="I620" s="191"/>
      <c r="J620" s="13"/>
      <c r="K620" s="13"/>
      <c r="L620" s="186"/>
      <c r="M620" s="192"/>
      <c r="N620" s="193"/>
      <c r="O620" s="193"/>
      <c r="P620" s="193"/>
      <c r="Q620" s="193"/>
      <c r="R620" s="193"/>
      <c r="S620" s="193"/>
      <c r="T620" s="19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88" t="s">
        <v>345</v>
      </c>
      <c r="AU620" s="188" t="s">
        <v>85</v>
      </c>
      <c r="AV620" s="13" t="s">
        <v>85</v>
      </c>
      <c r="AW620" s="13" t="s">
        <v>33</v>
      </c>
      <c r="AX620" s="13" t="s">
        <v>77</v>
      </c>
      <c r="AY620" s="188" t="s">
        <v>337</v>
      </c>
    </row>
    <row r="621" s="13" customFormat="1">
      <c r="A621" s="13"/>
      <c r="B621" s="186"/>
      <c r="C621" s="13"/>
      <c r="D621" s="187" t="s">
        <v>345</v>
      </c>
      <c r="E621" s="188" t="s">
        <v>1</v>
      </c>
      <c r="F621" s="189" t="s">
        <v>1007</v>
      </c>
      <c r="G621" s="13"/>
      <c r="H621" s="190">
        <v>0.45900000000000002</v>
      </c>
      <c r="I621" s="191"/>
      <c r="J621" s="13"/>
      <c r="K621" s="13"/>
      <c r="L621" s="186"/>
      <c r="M621" s="192"/>
      <c r="N621" s="193"/>
      <c r="O621" s="193"/>
      <c r="P621" s="193"/>
      <c r="Q621" s="193"/>
      <c r="R621" s="193"/>
      <c r="S621" s="193"/>
      <c r="T621" s="19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88" t="s">
        <v>345</v>
      </c>
      <c r="AU621" s="188" t="s">
        <v>85</v>
      </c>
      <c r="AV621" s="13" t="s">
        <v>85</v>
      </c>
      <c r="AW621" s="13" t="s">
        <v>33</v>
      </c>
      <c r="AX621" s="13" t="s">
        <v>77</v>
      </c>
      <c r="AY621" s="188" t="s">
        <v>337</v>
      </c>
    </row>
    <row r="622" s="13" customFormat="1">
      <c r="A622" s="13"/>
      <c r="B622" s="186"/>
      <c r="C622" s="13"/>
      <c r="D622" s="187" t="s">
        <v>345</v>
      </c>
      <c r="E622" s="188" t="s">
        <v>1</v>
      </c>
      <c r="F622" s="189" t="s">
        <v>1008</v>
      </c>
      <c r="G622" s="13"/>
      <c r="H622" s="190">
        <v>0.216</v>
      </c>
      <c r="I622" s="191"/>
      <c r="J622" s="13"/>
      <c r="K622" s="13"/>
      <c r="L622" s="186"/>
      <c r="M622" s="192"/>
      <c r="N622" s="193"/>
      <c r="O622" s="193"/>
      <c r="P622" s="193"/>
      <c r="Q622" s="193"/>
      <c r="R622" s="193"/>
      <c r="S622" s="193"/>
      <c r="T622" s="19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88" t="s">
        <v>345</v>
      </c>
      <c r="AU622" s="188" t="s">
        <v>85</v>
      </c>
      <c r="AV622" s="13" t="s">
        <v>85</v>
      </c>
      <c r="AW622" s="13" t="s">
        <v>33</v>
      </c>
      <c r="AX622" s="13" t="s">
        <v>77</v>
      </c>
      <c r="AY622" s="188" t="s">
        <v>337</v>
      </c>
    </row>
    <row r="623" s="14" customFormat="1">
      <c r="A623" s="14"/>
      <c r="B623" s="195"/>
      <c r="C623" s="14"/>
      <c r="D623" s="187" t="s">
        <v>345</v>
      </c>
      <c r="E623" s="196" t="s">
        <v>1</v>
      </c>
      <c r="F623" s="197" t="s">
        <v>363</v>
      </c>
      <c r="G623" s="14"/>
      <c r="H623" s="198">
        <v>2.3490000000000002</v>
      </c>
      <c r="I623" s="199"/>
      <c r="J623" s="14"/>
      <c r="K623" s="14"/>
      <c r="L623" s="195"/>
      <c r="M623" s="200"/>
      <c r="N623" s="201"/>
      <c r="O623" s="201"/>
      <c r="P623" s="201"/>
      <c r="Q623" s="201"/>
      <c r="R623" s="201"/>
      <c r="S623" s="201"/>
      <c r="T623" s="202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196" t="s">
        <v>345</v>
      </c>
      <c r="AU623" s="196" t="s">
        <v>85</v>
      </c>
      <c r="AV623" s="14" t="s">
        <v>88</v>
      </c>
      <c r="AW623" s="14" t="s">
        <v>33</v>
      </c>
      <c r="AX623" s="14" t="s">
        <v>8</v>
      </c>
      <c r="AY623" s="196" t="s">
        <v>337</v>
      </c>
    </row>
    <row r="624" s="2" customFormat="1" ht="24.15" customHeight="1">
      <c r="A624" s="37"/>
      <c r="B624" s="172"/>
      <c r="C624" s="173" t="s">
        <v>1009</v>
      </c>
      <c r="D624" s="173" t="s">
        <v>339</v>
      </c>
      <c r="E624" s="174" t="s">
        <v>1010</v>
      </c>
      <c r="F624" s="175" t="s">
        <v>1011</v>
      </c>
      <c r="G624" s="176" t="s">
        <v>359</v>
      </c>
      <c r="H624" s="177">
        <v>2.3490000000000002</v>
      </c>
      <c r="I624" s="178"/>
      <c r="J624" s="179">
        <f>ROUND(I624*H624,0)</f>
        <v>0</v>
      </c>
      <c r="K624" s="175" t="s">
        <v>343</v>
      </c>
      <c r="L624" s="38"/>
      <c r="M624" s="180" t="s">
        <v>1</v>
      </c>
      <c r="N624" s="181" t="s">
        <v>42</v>
      </c>
      <c r="O624" s="76"/>
      <c r="P624" s="182">
        <f>O624*H624</f>
        <v>0</v>
      </c>
      <c r="Q624" s="182">
        <v>0</v>
      </c>
      <c r="R624" s="182">
        <f>Q624*H624</f>
        <v>0</v>
      </c>
      <c r="S624" s="182">
        <v>0</v>
      </c>
      <c r="T624" s="183">
        <f>S624*H624</f>
        <v>0</v>
      </c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R624" s="184" t="s">
        <v>91</v>
      </c>
      <c r="AT624" s="184" t="s">
        <v>339</v>
      </c>
      <c r="AU624" s="184" t="s">
        <v>85</v>
      </c>
      <c r="AY624" s="18" t="s">
        <v>337</v>
      </c>
      <c r="BE624" s="185">
        <f>IF(N624="základní",J624,0)</f>
        <v>0</v>
      </c>
      <c r="BF624" s="185">
        <f>IF(N624="snížená",J624,0)</f>
        <v>0</v>
      </c>
      <c r="BG624" s="185">
        <f>IF(N624="zákl. přenesená",J624,0)</f>
        <v>0</v>
      </c>
      <c r="BH624" s="185">
        <f>IF(N624="sníž. přenesená",J624,0)</f>
        <v>0</v>
      </c>
      <c r="BI624" s="185">
        <f>IF(N624="nulová",J624,0)</f>
        <v>0</v>
      </c>
      <c r="BJ624" s="18" t="s">
        <v>8</v>
      </c>
      <c r="BK624" s="185">
        <f>ROUND(I624*H624,0)</f>
        <v>0</v>
      </c>
      <c r="BL624" s="18" t="s">
        <v>91</v>
      </c>
      <c r="BM624" s="184" t="s">
        <v>1012</v>
      </c>
    </row>
    <row r="625" s="13" customFormat="1">
      <c r="A625" s="13"/>
      <c r="B625" s="186"/>
      <c r="C625" s="13"/>
      <c r="D625" s="187" t="s">
        <v>345</v>
      </c>
      <c r="E625" s="188" t="s">
        <v>1</v>
      </c>
      <c r="F625" s="189" t="s">
        <v>1006</v>
      </c>
      <c r="G625" s="13"/>
      <c r="H625" s="190">
        <v>1.6739999999999999</v>
      </c>
      <c r="I625" s="191"/>
      <c r="J625" s="13"/>
      <c r="K625" s="13"/>
      <c r="L625" s="186"/>
      <c r="M625" s="192"/>
      <c r="N625" s="193"/>
      <c r="O625" s="193"/>
      <c r="P625" s="193"/>
      <c r="Q625" s="193"/>
      <c r="R625" s="193"/>
      <c r="S625" s="193"/>
      <c r="T625" s="19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188" t="s">
        <v>345</v>
      </c>
      <c r="AU625" s="188" t="s">
        <v>85</v>
      </c>
      <c r="AV625" s="13" t="s">
        <v>85</v>
      </c>
      <c r="AW625" s="13" t="s">
        <v>33</v>
      </c>
      <c r="AX625" s="13" t="s">
        <v>77</v>
      </c>
      <c r="AY625" s="188" t="s">
        <v>337</v>
      </c>
    </row>
    <row r="626" s="13" customFormat="1">
      <c r="A626" s="13"/>
      <c r="B626" s="186"/>
      <c r="C626" s="13"/>
      <c r="D626" s="187" t="s">
        <v>345</v>
      </c>
      <c r="E626" s="188" t="s">
        <v>1</v>
      </c>
      <c r="F626" s="189" t="s">
        <v>1007</v>
      </c>
      <c r="G626" s="13"/>
      <c r="H626" s="190">
        <v>0.45900000000000002</v>
      </c>
      <c r="I626" s="191"/>
      <c r="J626" s="13"/>
      <c r="K626" s="13"/>
      <c r="L626" s="186"/>
      <c r="M626" s="192"/>
      <c r="N626" s="193"/>
      <c r="O626" s="193"/>
      <c r="P626" s="193"/>
      <c r="Q626" s="193"/>
      <c r="R626" s="193"/>
      <c r="S626" s="193"/>
      <c r="T626" s="19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88" t="s">
        <v>345</v>
      </c>
      <c r="AU626" s="188" t="s">
        <v>85</v>
      </c>
      <c r="AV626" s="13" t="s">
        <v>85</v>
      </c>
      <c r="AW626" s="13" t="s">
        <v>33</v>
      </c>
      <c r="AX626" s="13" t="s">
        <v>77</v>
      </c>
      <c r="AY626" s="188" t="s">
        <v>337</v>
      </c>
    </row>
    <row r="627" s="13" customFormat="1">
      <c r="A627" s="13"/>
      <c r="B627" s="186"/>
      <c r="C627" s="13"/>
      <c r="D627" s="187" t="s">
        <v>345</v>
      </c>
      <c r="E627" s="188" t="s">
        <v>1</v>
      </c>
      <c r="F627" s="189" t="s">
        <v>1008</v>
      </c>
      <c r="G627" s="13"/>
      <c r="H627" s="190">
        <v>0.216</v>
      </c>
      <c r="I627" s="191"/>
      <c r="J627" s="13"/>
      <c r="K627" s="13"/>
      <c r="L627" s="186"/>
      <c r="M627" s="192"/>
      <c r="N627" s="193"/>
      <c r="O627" s="193"/>
      <c r="P627" s="193"/>
      <c r="Q627" s="193"/>
      <c r="R627" s="193"/>
      <c r="S627" s="193"/>
      <c r="T627" s="19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88" t="s">
        <v>345</v>
      </c>
      <c r="AU627" s="188" t="s">
        <v>85</v>
      </c>
      <c r="AV627" s="13" t="s">
        <v>85</v>
      </c>
      <c r="AW627" s="13" t="s">
        <v>33</v>
      </c>
      <c r="AX627" s="13" t="s">
        <v>77</v>
      </c>
      <c r="AY627" s="188" t="s">
        <v>337</v>
      </c>
    </row>
    <row r="628" s="14" customFormat="1">
      <c r="A628" s="14"/>
      <c r="B628" s="195"/>
      <c r="C628" s="14"/>
      <c r="D628" s="187" t="s">
        <v>345</v>
      </c>
      <c r="E628" s="196" t="s">
        <v>1</v>
      </c>
      <c r="F628" s="197" t="s">
        <v>363</v>
      </c>
      <c r="G628" s="14"/>
      <c r="H628" s="198">
        <v>2.3490000000000002</v>
      </c>
      <c r="I628" s="199"/>
      <c r="J628" s="14"/>
      <c r="K628" s="14"/>
      <c r="L628" s="195"/>
      <c r="M628" s="200"/>
      <c r="N628" s="201"/>
      <c r="O628" s="201"/>
      <c r="P628" s="201"/>
      <c r="Q628" s="201"/>
      <c r="R628" s="201"/>
      <c r="S628" s="201"/>
      <c r="T628" s="202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196" t="s">
        <v>345</v>
      </c>
      <c r="AU628" s="196" t="s">
        <v>85</v>
      </c>
      <c r="AV628" s="14" t="s">
        <v>88</v>
      </c>
      <c r="AW628" s="14" t="s">
        <v>33</v>
      </c>
      <c r="AX628" s="14" t="s">
        <v>8</v>
      </c>
      <c r="AY628" s="196" t="s">
        <v>337</v>
      </c>
    </row>
    <row r="629" s="2" customFormat="1" ht="24.15" customHeight="1">
      <c r="A629" s="37"/>
      <c r="B629" s="172"/>
      <c r="C629" s="173" t="s">
        <v>1013</v>
      </c>
      <c r="D629" s="173" t="s">
        <v>339</v>
      </c>
      <c r="E629" s="174" t="s">
        <v>1014</v>
      </c>
      <c r="F629" s="175" t="s">
        <v>1015</v>
      </c>
      <c r="G629" s="176" t="s">
        <v>359</v>
      </c>
      <c r="H629" s="177">
        <v>3.024</v>
      </c>
      <c r="I629" s="178"/>
      <c r="J629" s="179">
        <f>ROUND(I629*H629,0)</f>
        <v>0</v>
      </c>
      <c r="K629" s="175" t="s">
        <v>343</v>
      </c>
      <c r="L629" s="38"/>
      <c r="M629" s="180" t="s">
        <v>1</v>
      </c>
      <c r="N629" s="181" t="s">
        <v>42</v>
      </c>
      <c r="O629" s="76"/>
      <c r="P629" s="182">
        <f>O629*H629</f>
        <v>0</v>
      </c>
      <c r="Q629" s="182">
        <v>0</v>
      </c>
      <c r="R629" s="182">
        <f>Q629*H629</f>
        <v>0</v>
      </c>
      <c r="S629" s="182">
        <v>0</v>
      </c>
      <c r="T629" s="183">
        <f>S629*H629</f>
        <v>0</v>
      </c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R629" s="184" t="s">
        <v>91</v>
      </c>
      <c r="AT629" s="184" t="s">
        <v>339</v>
      </c>
      <c r="AU629" s="184" t="s">
        <v>85</v>
      </c>
      <c r="AY629" s="18" t="s">
        <v>337</v>
      </c>
      <c r="BE629" s="185">
        <f>IF(N629="základní",J629,0)</f>
        <v>0</v>
      </c>
      <c r="BF629" s="185">
        <f>IF(N629="snížená",J629,0)</f>
        <v>0</v>
      </c>
      <c r="BG629" s="185">
        <f>IF(N629="zákl. přenesená",J629,0)</f>
        <v>0</v>
      </c>
      <c r="BH629" s="185">
        <f>IF(N629="sníž. přenesená",J629,0)</f>
        <v>0</v>
      </c>
      <c r="BI629" s="185">
        <f>IF(N629="nulová",J629,0)</f>
        <v>0</v>
      </c>
      <c r="BJ629" s="18" t="s">
        <v>8</v>
      </c>
      <c r="BK629" s="185">
        <f>ROUND(I629*H629,0)</f>
        <v>0</v>
      </c>
      <c r="BL629" s="18" t="s">
        <v>91</v>
      </c>
      <c r="BM629" s="184" t="s">
        <v>1016</v>
      </c>
    </row>
    <row r="630" s="13" customFormat="1">
      <c r="A630" s="13"/>
      <c r="B630" s="186"/>
      <c r="C630" s="13"/>
      <c r="D630" s="187" t="s">
        <v>345</v>
      </c>
      <c r="E630" s="188" t="s">
        <v>1</v>
      </c>
      <c r="F630" s="189" t="s">
        <v>1006</v>
      </c>
      <c r="G630" s="13"/>
      <c r="H630" s="190">
        <v>1.6739999999999999</v>
      </c>
      <c r="I630" s="191"/>
      <c r="J630" s="13"/>
      <c r="K630" s="13"/>
      <c r="L630" s="186"/>
      <c r="M630" s="192"/>
      <c r="N630" s="193"/>
      <c r="O630" s="193"/>
      <c r="P630" s="193"/>
      <c r="Q630" s="193"/>
      <c r="R630" s="193"/>
      <c r="S630" s="193"/>
      <c r="T630" s="194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188" t="s">
        <v>345</v>
      </c>
      <c r="AU630" s="188" t="s">
        <v>85</v>
      </c>
      <c r="AV630" s="13" t="s">
        <v>85</v>
      </c>
      <c r="AW630" s="13" t="s">
        <v>33</v>
      </c>
      <c r="AX630" s="13" t="s">
        <v>77</v>
      </c>
      <c r="AY630" s="188" t="s">
        <v>337</v>
      </c>
    </row>
    <row r="631" s="13" customFormat="1">
      <c r="A631" s="13"/>
      <c r="B631" s="186"/>
      <c r="C631" s="13"/>
      <c r="D631" s="187" t="s">
        <v>345</v>
      </c>
      <c r="E631" s="188" t="s">
        <v>1</v>
      </c>
      <c r="F631" s="189" t="s">
        <v>1017</v>
      </c>
      <c r="G631" s="13"/>
      <c r="H631" s="190">
        <v>0.91800000000000004</v>
      </c>
      <c r="I631" s="191"/>
      <c r="J631" s="13"/>
      <c r="K631" s="13"/>
      <c r="L631" s="186"/>
      <c r="M631" s="192"/>
      <c r="N631" s="193"/>
      <c r="O631" s="193"/>
      <c r="P631" s="193"/>
      <c r="Q631" s="193"/>
      <c r="R631" s="193"/>
      <c r="S631" s="193"/>
      <c r="T631" s="19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88" t="s">
        <v>345</v>
      </c>
      <c r="AU631" s="188" t="s">
        <v>85</v>
      </c>
      <c r="AV631" s="13" t="s">
        <v>85</v>
      </c>
      <c r="AW631" s="13" t="s">
        <v>33</v>
      </c>
      <c r="AX631" s="13" t="s">
        <v>77</v>
      </c>
      <c r="AY631" s="188" t="s">
        <v>337</v>
      </c>
    </row>
    <row r="632" s="13" customFormat="1">
      <c r="A632" s="13"/>
      <c r="B632" s="186"/>
      <c r="C632" s="13"/>
      <c r="D632" s="187" t="s">
        <v>345</v>
      </c>
      <c r="E632" s="188" t="s">
        <v>1</v>
      </c>
      <c r="F632" s="189" t="s">
        <v>1018</v>
      </c>
      <c r="G632" s="13"/>
      <c r="H632" s="190">
        <v>0.432</v>
      </c>
      <c r="I632" s="191"/>
      <c r="J632" s="13"/>
      <c r="K632" s="13"/>
      <c r="L632" s="186"/>
      <c r="M632" s="192"/>
      <c r="N632" s="193"/>
      <c r="O632" s="193"/>
      <c r="P632" s="193"/>
      <c r="Q632" s="193"/>
      <c r="R632" s="193"/>
      <c r="S632" s="193"/>
      <c r="T632" s="19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88" t="s">
        <v>345</v>
      </c>
      <c r="AU632" s="188" t="s">
        <v>85</v>
      </c>
      <c r="AV632" s="13" t="s">
        <v>85</v>
      </c>
      <c r="AW632" s="13" t="s">
        <v>33</v>
      </c>
      <c r="AX632" s="13" t="s">
        <v>77</v>
      </c>
      <c r="AY632" s="188" t="s">
        <v>337</v>
      </c>
    </row>
    <row r="633" s="14" customFormat="1">
      <c r="A633" s="14"/>
      <c r="B633" s="195"/>
      <c r="C633" s="14"/>
      <c r="D633" s="187" t="s">
        <v>345</v>
      </c>
      <c r="E633" s="196" t="s">
        <v>1</v>
      </c>
      <c r="F633" s="197" t="s">
        <v>363</v>
      </c>
      <c r="G633" s="14"/>
      <c r="H633" s="198">
        <v>3.024</v>
      </c>
      <c r="I633" s="199"/>
      <c r="J633" s="14"/>
      <c r="K633" s="14"/>
      <c r="L633" s="195"/>
      <c r="M633" s="200"/>
      <c r="N633" s="201"/>
      <c r="O633" s="201"/>
      <c r="P633" s="201"/>
      <c r="Q633" s="201"/>
      <c r="R633" s="201"/>
      <c r="S633" s="201"/>
      <c r="T633" s="20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196" t="s">
        <v>345</v>
      </c>
      <c r="AU633" s="196" t="s">
        <v>85</v>
      </c>
      <c r="AV633" s="14" t="s">
        <v>88</v>
      </c>
      <c r="AW633" s="14" t="s">
        <v>33</v>
      </c>
      <c r="AX633" s="14" t="s">
        <v>8</v>
      </c>
      <c r="AY633" s="196" t="s">
        <v>337</v>
      </c>
    </row>
    <row r="634" s="2" customFormat="1" ht="16.5" customHeight="1">
      <c r="A634" s="37"/>
      <c r="B634" s="172"/>
      <c r="C634" s="173" t="s">
        <v>1019</v>
      </c>
      <c r="D634" s="173" t="s">
        <v>339</v>
      </c>
      <c r="E634" s="174" t="s">
        <v>1020</v>
      </c>
      <c r="F634" s="175" t="s">
        <v>1021</v>
      </c>
      <c r="G634" s="176" t="s">
        <v>403</v>
      </c>
      <c r="H634" s="177">
        <v>0.13200000000000001</v>
      </c>
      <c r="I634" s="178"/>
      <c r="J634" s="179">
        <f>ROUND(I634*H634,0)</f>
        <v>0</v>
      </c>
      <c r="K634" s="175" t="s">
        <v>343</v>
      </c>
      <c r="L634" s="38"/>
      <c r="M634" s="180" t="s">
        <v>1</v>
      </c>
      <c r="N634" s="181" t="s">
        <v>42</v>
      </c>
      <c r="O634" s="76"/>
      <c r="P634" s="182">
        <f>O634*H634</f>
        <v>0</v>
      </c>
      <c r="Q634" s="182">
        <v>1.0627727797</v>
      </c>
      <c r="R634" s="182">
        <f>Q634*H634</f>
        <v>0.1402860069204</v>
      </c>
      <c r="S634" s="182">
        <v>0</v>
      </c>
      <c r="T634" s="183">
        <f>S634*H634</f>
        <v>0</v>
      </c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R634" s="184" t="s">
        <v>91</v>
      </c>
      <c r="AT634" s="184" t="s">
        <v>339</v>
      </c>
      <c r="AU634" s="184" t="s">
        <v>85</v>
      </c>
      <c r="AY634" s="18" t="s">
        <v>337</v>
      </c>
      <c r="BE634" s="185">
        <f>IF(N634="základní",J634,0)</f>
        <v>0</v>
      </c>
      <c r="BF634" s="185">
        <f>IF(N634="snížená",J634,0)</f>
        <v>0</v>
      </c>
      <c r="BG634" s="185">
        <f>IF(N634="zákl. přenesená",J634,0)</f>
        <v>0</v>
      </c>
      <c r="BH634" s="185">
        <f>IF(N634="sníž. přenesená",J634,0)</f>
        <v>0</v>
      </c>
      <c r="BI634" s="185">
        <f>IF(N634="nulová",J634,0)</f>
        <v>0</v>
      </c>
      <c r="BJ634" s="18" t="s">
        <v>8</v>
      </c>
      <c r="BK634" s="185">
        <f>ROUND(I634*H634,0)</f>
        <v>0</v>
      </c>
      <c r="BL634" s="18" t="s">
        <v>91</v>
      </c>
      <c r="BM634" s="184" t="s">
        <v>1022</v>
      </c>
    </row>
    <row r="635" s="13" customFormat="1">
      <c r="A635" s="13"/>
      <c r="B635" s="186"/>
      <c r="C635" s="13"/>
      <c r="D635" s="187" t="s">
        <v>345</v>
      </c>
      <c r="E635" s="188" t="s">
        <v>1</v>
      </c>
      <c r="F635" s="189" t="s">
        <v>1023</v>
      </c>
      <c r="G635" s="13"/>
      <c r="H635" s="190">
        <v>0.044999999999999998</v>
      </c>
      <c r="I635" s="191"/>
      <c r="J635" s="13"/>
      <c r="K635" s="13"/>
      <c r="L635" s="186"/>
      <c r="M635" s="192"/>
      <c r="N635" s="193"/>
      <c r="O635" s="193"/>
      <c r="P635" s="193"/>
      <c r="Q635" s="193"/>
      <c r="R635" s="193"/>
      <c r="S635" s="193"/>
      <c r="T635" s="19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188" t="s">
        <v>345</v>
      </c>
      <c r="AU635" s="188" t="s">
        <v>85</v>
      </c>
      <c r="AV635" s="13" t="s">
        <v>85</v>
      </c>
      <c r="AW635" s="13" t="s">
        <v>33</v>
      </c>
      <c r="AX635" s="13" t="s">
        <v>77</v>
      </c>
      <c r="AY635" s="188" t="s">
        <v>337</v>
      </c>
    </row>
    <row r="636" s="13" customFormat="1">
      <c r="A636" s="13"/>
      <c r="B636" s="186"/>
      <c r="C636" s="13"/>
      <c r="D636" s="187" t="s">
        <v>345</v>
      </c>
      <c r="E636" s="188" t="s">
        <v>1</v>
      </c>
      <c r="F636" s="189" t="s">
        <v>1024</v>
      </c>
      <c r="G636" s="13"/>
      <c r="H636" s="190">
        <v>0.049000000000000002</v>
      </c>
      <c r="I636" s="191"/>
      <c r="J636" s="13"/>
      <c r="K636" s="13"/>
      <c r="L636" s="186"/>
      <c r="M636" s="192"/>
      <c r="N636" s="193"/>
      <c r="O636" s="193"/>
      <c r="P636" s="193"/>
      <c r="Q636" s="193"/>
      <c r="R636" s="193"/>
      <c r="S636" s="193"/>
      <c r="T636" s="19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88" t="s">
        <v>345</v>
      </c>
      <c r="AU636" s="188" t="s">
        <v>85</v>
      </c>
      <c r="AV636" s="13" t="s">
        <v>85</v>
      </c>
      <c r="AW636" s="13" t="s">
        <v>33</v>
      </c>
      <c r="AX636" s="13" t="s">
        <v>77</v>
      </c>
      <c r="AY636" s="188" t="s">
        <v>337</v>
      </c>
    </row>
    <row r="637" s="13" customFormat="1">
      <c r="A637" s="13"/>
      <c r="B637" s="186"/>
      <c r="C637" s="13"/>
      <c r="D637" s="187" t="s">
        <v>345</v>
      </c>
      <c r="E637" s="188" t="s">
        <v>1</v>
      </c>
      <c r="F637" s="189" t="s">
        <v>1025</v>
      </c>
      <c r="G637" s="13"/>
      <c r="H637" s="190">
        <v>0.037999999999999999</v>
      </c>
      <c r="I637" s="191"/>
      <c r="J637" s="13"/>
      <c r="K637" s="13"/>
      <c r="L637" s="186"/>
      <c r="M637" s="192"/>
      <c r="N637" s="193"/>
      <c r="O637" s="193"/>
      <c r="P637" s="193"/>
      <c r="Q637" s="193"/>
      <c r="R637" s="193"/>
      <c r="S637" s="193"/>
      <c r="T637" s="19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8" t="s">
        <v>345</v>
      </c>
      <c r="AU637" s="188" t="s">
        <v>85</v>
      </c>
      <c r="AV637" s="13" t="s">
        <v>85</v>
      </c>
      <c r="AW637" s="13" t="s">
        <v>33</v>
      </c>
      <c r="AX637" s="13" t="s">
        <v>77</v>
      </c>
      <c r="AY637" s="188" t="s">
        <v>337</v>
      </c>
    </row>
    <row r="638" s="14" customFormat="1">
      <c r="A638" s="14"/>
      <c r="B638" s="195"/>
      <c r="C638" s="14"/>
      <c r="D638" s="187" t="s">
        <v>345</v>
      </c>
      <c r="E638" s="196" t="s">
        <v>1</v>
      </c>
      <c r="F638" s="197" t="s">
        <v>363</v>
      </c>
      <c r="G638" s="14"/>
      <c r="H638" s="198">
        <v>0.13200000000000001</v>
      </c>
      <c r="I638" s="199"/>
      <c r="J638" s="14"/>
      <c r="K638" s="14"/>
      <c r="L638" s="195"/>
      <c r="M638" s="200"/>
      <c r="N638" s="201"/>
      <c r="O638" s="201"/>
      <c r="P638" s="201"/>
      <c r="Q638" s="201"/>
      <c r="R638" s="201"/>
      <c r="S638" s="201"/>
      <c r="T638" s="20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6" t="s">
        <v>345</v>
      </c>
      <c r="AU638" s="196" t="s">
        <v>85</v>
      </c>
      <c r="AV638" s="14" t="s">
        <v>88</v>
      </c>
      <c r="AW638" s="14" t="s">
        <v>33</v>
      </c>
      <c r="AX638" s="14" t="s">
        <v>8</v>
      </c>
      <c r="AY638" s="196" t="s">
        <v>337</v>
      </c>
    </row>
    <row r="639" s="2" customFormat="1" ht="21.75" customHeight="1">
      <c r="A639" s="37"/>
      <c r="B639" s="172"/>
      <c r="C639" s="173" t="s">
        <v>1026</v>
      </c>
      <c r="D639" s="173" t="s">
        <v>339</v>
      </c>
      <c r="E639" s="174" t="s">
        <v>1027</v>
      </c>
      <c r="F639" s="175" t="s">
        <v>1028</v>
      </c>
      <c r="G639" s="176" t="s">
        <v>342</v>
      </c>
      <c r="H639" s="177">
        <v>11.99</v>
      </c>
      <c r="I639" s="178"/>
      <c r="J639" s="179">
        <f>ROUND(I639*H639,0)</f>
        <v>0</v>
      </c>
      <c r="K639" s="175" t="s">
        <v>343</v>
      </c>
      <c r="L639" s="38"/>
      <c r="M639" s="180" t="s">
        <v>1</v>
      </c>
      <c r="N639" s="181" t="s">
        <v>42</v>
      </c>
      <c r="O639" s="76"/>
      <c r="P639" s="182">
        <f>O639*H639</f>
        <v>0</v>
      </c>
      <c r="Q639" s="182">
        <v>0.27560000000000001</v>
      </c>
      <c r="R639" s="182">
        <f>Q639*H639</f>
        <v>3.3044440000000002</v>
      </c>
      <c r="S639" s="182">
        <v>0</v>
      </c>
      <c r="T639" s="183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184" t="s">
        <v>91</v>
      </c>
      <c r="AT639" s="184" t="s">
        <v>339</v>
      </c>
      <c r="AU639" s="184" t="s">
        <v>85</v>
      </c>
      <c r="AY639" s="18" t="s">
        <v>337</v>
      </c>
      <c r="BE639" s="185">
        <f>IF(N639="základní",J639,0)</f>
        <v>0</v>
      </c>
      <c r="BF639" s="185">
        <f>IF(N639="snížená",J639,0)</f>
        <v>0</v>
      </c>
      <c r="BG639" s="185">
        <f>IF(N639="zákl. přenesená",J639,0)</f>
        <v>0</v>
      </c>
      <c r="BH639" s="185">
        <f>IF(N639="sníž. přenesená",J639,0)</f>
        <v>0</v>
      </c>
      <c r="BI639" s="185">
        <f>IF(N639="nulová",J639,0)</f>
        <v>0</v>
      </c>
      <c r="BJ639" s="18" t="s">
        <v>8</v>
      </c>
      <c r="BK639" s="185">
        <f>ROUND(I639*H639,0)</f>
        <v>0</v>
      </c>
      <c r="BL639" s="18" t="s">
        <v>91</v>
      </c>
      <c r="BM639" s="184" t="s">
        <v>1029</v>
      </c>
    </row>
    <row r="640" s="13" customFormat="1">
      <c r="A640" s="13"/>
      <c r="B640" s="186"/>
      <c r="C640" s="13"/>
      <c r="D640" s="187" t="s">
        <v>345</v>
      </c>
      <c r="E640" s="188" t="s">
        <v>1</v>
      </c>
      <c r="F640" s="189" t="s">
        <v>1030</v>
      </c>
      <c r="G640" s="13"/>
      <c r="H640" s="190">
        <v>3.52</v>
      </c>
      <c r="I640" s="191"/>
      <c r="J640" s="13"/>
      <c r="K640" s="13"/>
      <c r="L640" s="186"/>
      <c r="M640" s="192"/>
      <c r="N640" s="193"/>
      <c r="O640" s="193"/>
      <c r="P640" s="193"/>
      <c r="Q640" s="193"/>
      <c r="R640" s="193"/>
      <c r="S640" s="193"/>
      <c r="T640" s="19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88" t="s">
        <v>345</v>
      </c>
      <c r="AU640" s="188" t="s">
        <v>85</v>
      </c>
      <c r="AV640" s="13" t="s">
        <v>85</v>
      </c>
      <c r="AW640" s="13" t="s">
        <v>33</v>
      </c>
      <c r="AX640" s="13" t="s">
        <v>77</v>
      </c>
      <c r="AY640" s="188" t="s">
        <v>337</v>
      </c>
    </row>
    <row r="641" s="13" customFormat="1">
      <c r="A641" s="13"/>
      <c r="B641" s="186"/>
      <c r="C641" s="13"/>
      <c r="D641" s="187" t="s">
        <v>345</v>
      </c>
      <c r="E641" s="188" t="s">
        <v>1</v>
      </c>
      <c r="F641" s="189" t="s">
        <v>1031</v>
      </c>
      <c r="G641" s="13"/>
      <c r="H641" s="190">
        <v>8.4700000000000006</v>
      </c>
      <c r="I641" s="191"/>
      <c r="J641" s="13"/>
      <c r="K641" s="13"/>
      <c r="L641" s="186"/>
      <c r="M641" s="192"/>
      <c r="N641" s="193"/>
      <c r="O641" s="193"/>
      <c r="P641" s="193"/>
      <c r="Q641" s="193"/>
      <c r="R641" s="193"/>
      <c r="S641" s="193"/>
      <c r="T641" s="19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88" t="s">
        <v>345</v>
      </c>
      <c r="AU641" s="188" t="s">
        <v>85</v>
      </c>
      <c r="AV641" s="13" t="s">
        <v>85</v>
      </c>
      <c r="AW641" s="13" t="s">
        <v>33</v>
      </c>
      <c r="AX641" s="13" t="s">
        <v>77</v>
      </c>
      <c r="AY641" s="188" t="s">
        <v>337</v>
      </c>
    </row>
    <row r="642" s="14" customFormat="1">
      <c r="A642" s="14"/>
      <c r="B642" s="195"/>
      <c r="C642" s="14"/>
      <c r="D642" s="187" t="s">
        <v>345</v>
      </c>
      <c r="E642" s="196" t="s">
        <v>1</v>
      </c>
      <c r="F642" s="197" t="s">
        <v>363</v>
      </c>
      <c r="G642" s="14"/>
      <c r="H642" s="198">
        <v>11.99</v>
      </c>
      <c r="I642" s="199"/>
      <c r="J642" s="14"/>
      <c r="K642" s="14"/>
      <c r="L642" s="195"/>
      <c r="M642" s="200"/>
      <c r="N642" s="201"/>
      <c r="O642" s="201"/>
      <c r="P642" s="201"/>
      <c r="Q642" s="201"/>
      <c r="R642" s="201"/>
      <c r="S642" s="201"/>
      <c r="T642" s="20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196" t="s">
        <v>345</v>
      </c>
      <c r="AU642" s="196" t="s">
        <v>85</v>
      </c>
      <c r="AV642" s="14" t="s">
        <v>88</v>
      </c>
      <c r="AW642" s="14" t="s">
        <v>33</v>
      </c>
      <c r="AX642" s="14" t="s">
        <v>8</v>
      </c>
      <c r="AY642" s="196" t="s">
        <v>337</v>
      </c>
    </row>
    <row r="643" s="2" customFormat="1" ht="24.15" customHeight="1">
      <c r="A643" s="37"/>
      <c r="B643" s="172"/>
      <c r="C643" s="173" t="s">
        <v>1032</v>
      </c>
      <c r="D643" s="173" t="s">
        <v>339</v>
      </c>
      <c r="E643" s="174" t="s">
        <v>1033</v>
      </c>
      <c r="F643" s="175" t="s">
        <v>1034</v>
      </c>
      <c r="G643" s="176" t="s">
        <v>342</v>
      </c>
      <c r="H643" s="177">
        <v>4.5700000000000003</v>
      </c>
      <c r="I643" s="178"/>
      <c r="J643" s="179">
        <f>ROUND(I643*H643,0)</f>
        <v>0</v>
      </c>
      <c r="K643" s="175" t="s">
        <v>343</v>
      </c>
      <c r="L643" s="38"/>
      <c r="M643" s="180" t="s">
        <v>1</v>
      </c>
      <c r="N643" s="181" t="s">
        <v>42</v>
      </c>
      <c r="O643" s="76"/>
      <c r="P643" s="182">
        <f>O643*H643</f>
        <v>0</v>
      </c>
      <c r="Q643" s="182">
        <v>0.18048</v>
      </c>
      <c r="R643" s="182">
        <f>Q643*H643</f>
        <v>0.82479360000000002</v>
      </c>
      <c r="S643" s="182">
        <v>0</v>
      </c>
      <c r="T643" s="183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184" t="s">
        <v>91</v>
      </c>
      <c r="AT643" s="184" t="s">
        <v>339</v>
      </c>
      <c r="AU643" s="184" t="s">
        <v>85</v>
      </c>
      <c r="AY643" s="18" t="s">
        <v>337</v>
      </c>
      <c r="BE643" s="185">
        <f>IF(N643="základní",J643,0)</f>
        <v>0</v>
      </c>
      <c r="BF643" s="185">
        <f>IF(N643="snížená",J643,0)</f>
        <v>0</v>
      </c>
      <c r="BG643" s="185">
        <f>IF(N643="zákl. přenesená",J643,0)</f>
        <v>0</v>
      </c>
      <c r="BH643" s="185">
        <f>IF(N643="sníž. přenesená",J643,0)</f>
        <v>0</v>
      </c>
      <c r="BI643" s="185">
        <f>IF(N643="nulová",J643,0)</f>
        <v>0</v>
      </c>
      <c r="BJ643" s="18" t="s">
        <v>8</v>
      </c>
      <c r="BK643" s="185">
        <f>ROUND(I643*H643,0)</f>
        <v>0</v>
      </c>
      <c r="BL643" s="18" t="s">
        <v>91</v>
      </c>
      <c r="BM643" s="184" t="s">
        <v>1035</v>
      </c>
    </row>
    <row r="644" s="13" customFormat="1">
      <c r="A644" s="13"/>
      <c r="B644" s="186"/>
      <c r="C644" s="13"/>
      <c r="D644" s="187" t="s">
        <v>345</v>
      </c>
      <c r="E644" s="188" t="s">
        <v>1</v>
      </c>
      <c r="F644" s="189" t="s">
        <v>346</v>
      </c>
      <c r="G644" s="13"/>
      <c r="H644" s="190">
        <v>4.5700000000000003</v>
      </c>
      <c r="I644" s="191"/>
      <c r="J644" s="13"/>
      <c r="K644" s="13"/>
      <c r="L644" s="186"/>
      <c r="M644" s="192"/>
      <c r="N644" s="193"/>
      <c r="O644" s="193"/>
      <c r="P644" s="193"/>
      <c r="Q644" s="193"/>
      <c r="R644" s="193"/>
      <c r="S644" s="193"/>
      <c r="T644" s="19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188" t="s">
        <v>345</v>
      </c>
      <c r="AU644" s="188" t="s">
        <v>85</v>
      </c>
      <c r="AV644" s="13" t="s">
        <v>85</v>
      </c>
      <c r="AW644" s="13" t="s">
        <v>33</v>
      </c>
      <c r="AX644" s="13" t="s">
        <v>77</v>
      </c>
      <c r="AY644" s="188" t="s">
        <v>337</v>
      </c>
    </row>
    <row r="645" s="14" customFormat="1">
      <c r="A645" s="14"/>
      <c r="B645" s="195"/>
      <c r="C645" s="14"/>
      <c r="D645" s="187" t="s">
        <v>345</v>
      </c>
      <c r="E645" s="196" t="s">
        <v>1</v>
      </c>
      <c r="F645" s="197" t="s">
        <v>347</v>
      </c>
      <c r="G645" s="14"/>
      <c r="H645" s="198">
        <v>4.5700000000000003</v>
      </c>
      <c r="I645" s="199"/>
      <c r="J645" s="14"/>
      <c r="K645" s="14"/>
      <c r="L645" s="195"/>
      <c r="M645" s="200"/>
      <c r="N645" s="201"/>
      <c r="O645" s="201"/>
      <c r="P645" s="201"/>
      <c r="Q645" s="201"/>
      <c r="R645" s="201"/>
      <c r="S645" s="201"/>
      <c r="T645" s="202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196" t="s">
        <v>345</v>
      </c>
      <c r="AU645" s="196" t="s">
        <v>85</v>
      </c>
      <c r="AV645" s="14" t="s">
        <v>88</v>
      </c>
      <c r="AW645" s="14" t="s">
        <v>33</v>
      </c>
      <c r="AX645" s="14" t="s">
        <v>8</v>
      </c>
      <c r="AY645" s="196" t="s">
        <v>337</v>
      </c>
    </row>
    <row r="646" s="2" customFormat="1" ht="24.15" customHeight="1">
      <c r="A646" s="37"/>
      <c r="B646" s="172"/>
      <c r="C646" s="173" t="s">
        <v>1036</v>
      </c>
      <c r="D646" s="173" t="s">
        <v>339</v>
      </c>
      <c r="E646" s="174" t="s">
        <v>1037</v>
      </c>
      <c r="F646" s="175" t="s">
        <v>1038</v>
      </c>
      <c r="G646" s="176" t="s">
        <v>433</v>
      </c>
      <c r="H646" s="177">
        <v>25.5</v>
      </c>
      <c r="I646" s="178"/>
      <c r="J646" s="179">
        <f>ROUND(I646*H646,0)</f>
        <v>0</v>
      </c>
      <c r="K646" s="175" t="s">
        <v>343</v>
      </c>
      <c r="L646" s="38"/>
      <c r="M646" s="180" t="s">
        <v>1</v>
      </c>
      <c r="N646" s="181" t="s">
        <v>42</v>
      </c>
      <c r="O646" s="76"/>
      <c r="P646" s="182">
        <f>O646*H646</f>
        <v>0</v>
      </c>
      <c r="Q646" s="182">
        <v>0.12894600000000001</v>
      </c>
      <c r="R646" s="182">
        <f>Q646*H646</f>
        <v>3.2881230000000001</v>
      </c>
      <c r="S646" s="182">
        <v>0</v>
      </c>
      <c r="T646" s="183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4" t="s">
        <v>91</v>
      </c>
      <c r="AT646" s="184" t="s">
        <v>339</v>
      </c>
      <c r="AU646" s="184" t="s">
        <v>85</v>
      </c>
      <c r="AY646" s="18" t="s">
        <v>337</v>
      </c>
      <c r="BE646" s="185">
        <f>IF(N646="základní",J646,0)</f>
        <v>0</v>
      </c>
      <c r="BF646" s="185">
        <f>IF(N646="snížená",J646,0)</f>
        <v>0</v>
      </c>
      <c r="BG646" s="185">
        <f>IF(N646="zákl. přenesená",J646,0)</f>
        <v>0</v>
      </c>
      <c r="BH646" s="185">
        <f>IF(N646="sníž. přenesená",J646,0)</f>
        <v>0</v>
      </c>
      <c r="BI646" s="185">
        <f>IF(N646="nulová",J646,0)</f>
        <v>0</v>
      </c>
      <c r="BJ646" s="18" t="s">
        <v>8</v>
      </c>
      <c r="BK646" s="185">
        <f>ROUND(I646*H646,0)</f>
        <v>0</v>
      </c>
      <c r="BL646" s="18" t="s">
        <v>91</v>
      </c>
      <c r="BM646" s="184" t="s">
        <v>1039</v>
      </c>
    </row>
    <row r="647" s="13" customFormat="1">
      <c r="A647" s="13"/>
      <c r="B647" s="186"/>
      <c r="C647" s="13"/>
      <c r="D647" s="187" t="s">
        <v>345</v>
      </c>
      <c r="E647" s="188" t="s">
        <v>1</v>
      </c>
      <c r="F647" s="189" t="s">
        <v>1040</v>
      </c>
      <c r="G647" s="13"/>
      <c r="H647" s="190">
        <v>25.5</v>
      </c>
      <c r="I647" s="191"/>
      <c r="J647" s="13"/>
      <c r="K647" s="13"/>
      <c r="L647" s="186"/>
      <c r="M647" s="192"/>
      <c r="N647" s="193"/>
      <c r="O647" s="193"/>
      <c r="P647" s="193"/>
      <c r="Q647" s="193"/>
      <c r="R647" s="193"/>
      <c r="S647" s="193"/>
      <c r="T647" s="19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88" t="s">
        <v>345</v>
      </c>
      <c r="AU647" s="188" t="s">
        <v>85</v>
      </c>
      <c r="AV647" s="13" t="s">
        <v>85</v>
      </c>
      <c r="AW647" s="13" t="s">
        <v>33</v>
      </c>
      <c r="AX647" s="13" t="s">
        <v>8</v>
      </c>
      <c r="AY647" s="188" t="s">
        <v>337</v>
      </c>
    </row>
    <row r="648" s="2" customFormat="1" ht="21.75" customHeight="1">
      <c r="A648" s="37"/>
      <c r="B648" s="172"/>
      <c r="C648" s="173" t="s">
        <v>1041</v>
      </c>
      <c r="D648" s="173" t="s">
        <v>339</v>
      </c>
      <c r="E648" s="174" t="s">
        <v>1042</v>
      </c>
      <c r="F648" s="175" t="s">
        <v>1043</v>
      </c>
      <c r="G648" s="176" t="s">
        <v>496</v>
      </c>
      <c r="H648" s="177">
        <v>8</v>
      </c>
      <c r="I648" s="178"/>
      <c r="J648" s="179">
        <f>ROUND(I648*H648,0)</f>
        <v>0</v>
      </c>
      <c r="K648" s="175" t="s">
        <v>343</v>
      </c>
      <c r="L648" s="38"/>
      <c r="M648" s="180" t="s">
        <v>1</v>
      </c>
      <c r="N648" s="181" t="s">
        <v>42</v>
      </c>
      <c r="O648" s="76"/>
      <c r="P648" s="182">
        <f>O648*H648</f>
        <v>0</v>
      </c>
      <c r="Q648" s="182">
        <v>0.04684</v>
      </c>
      <c r="R648" s="182">
        <f>Q648*H648</f>
        <v>0.37472</v>
      </c>
      <c r="S648" s="182">
        <v>0</v>
      </c>
      <c r="T648" s="183">
        <f>S648*H648</f>
        <v>0</v>
      </c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R648" s="184" t="s">
        <v>91</v>
      </c>
      <c r="AT648" s="184" t="s">
        <v>339</v>
      </c>
      <c r="AU648" s="184" t="s">
        <v>85</v>
      </c>
      <c r="AY648" s="18" t="s">
        <v>337</v>
      </c>
      <c r="BE648" s="185">
        <f>IF(N648="základní",J648,0)</f>
        <v>0</v>
      </c>
      <c r="BF648" s="185">
        <f>IF(N648="snížená",J648,0)</f>
        <v>0</v>
      </c>
      <c r="BG648" s="185">
        <f>IF(N648="zákl. přenesená",J648,0)</f>
        <v>0</v>
      </c>
      <c r="BH648" s="185">
        <f>IF(N648="sníž. přenesená",J648,0)</f>
        <v>0</v>
      </c>
      <c r="BI648" s="185">
        <f>IF(N648="nulová",J648,0)</f>
        <v>0</v>
      </c>
      <c r="BJ648" s="18" t="s">
        <v>8</v>
      </c>
      <c r="BK648" s="185">
        <f>ROUND(I648*H648,0)</f>
        <v>0</v>
      </c>
      <c r="BL648" s="18" t="s">
        <v>91</v>
      </c>
      <c r="BM648" s="184" t="s">
        <v>1044</v>
      </c>
    </row>
    <row r="649" s="13" customFormat="1">
      <c r="A649" s="13"/>
      <c r="B649" s="186"/>
      <c r="C649" s="13"/>
      <c r="D649" s="187" t="s">
        <v>345</v>
      </c>
      <c r="E649" s="188" t="s">
        <v>1</v>
      </c>
      <c r="F649" s="189" t="s">
        <v>1045</v>
      </c>
      <c r="G649" s="13"/>
      <c r="H649" s="190">
        <v>2</v>
      </c>
      <c r="I649" s="191"/>
      <c r="J649" s="13"/>
      <c r="K649" s="13"/>
      <c r="L649" s="186"/>
      <c r="M649" s="192"/>
      <c r="N649" s="193"/>
      <c r="O649" s="193"/>
      <c r="P649" s="193"/>
      <c r="Q649" s="193"/>
      <c r="R649" s="193"/>
      <c r="S649" s="193"/>
      <c r="T649" s="19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88" t="s">
        <v>345</v>
      </c>
      <c r="AU649" s="188" t="s">
        <v>85</v>
      </c>
      <c r="AV649" s="13" t="s">
        <v>85</v>
      </c>
      <c r="AW649" s="13" t="s">
        <v>33</v>
      </c>
      <c r="AX649" s="13" t="s">
        <v>77</v>
      </c>
      <c r="AY649" s="188" t="s">
        <v>337</v>
      </c>
    </row>
    <row r="650" s="13" customFormat="1">
      <c r="A650" s="13"/>
      <c r="B650" s="186"/>
      <c r="C650" s="13"/>
      <c r="D650" s="187" t="s">
        <v>345</v>
      </c>
      <c r="E650" s="188" t="s">
        <v>1</v>
      </c>
      <c r="F650" s="189" t="s">
        <v>1046</v>
      </c>
      <c r="G650" s="13"/>
      <c r="H650" s="190">
        <v>3</v>
      </c>
      <c r="I650" s="191"/>
      <c r="J650" s="13"/>
      <c r="K650" s="13"/>
      <c r="L650" s="186"/>
      <c r="M650" s="192"/>
      <c r="N650" s="193"/>
      <c r="O650" s="193"/>
      <c r="P650" s="193"/>
      <c r="Q650" s="193"/>
      <c r="R650" s="193"/>
      <c r="S650" s="193"/>
      <c r="T650" s="19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88" t="s">
        <v>345</v>
      </c>
      <c r="AU650" s="188" t="s">
        <v>85</v>
      </c>
      <c r="AV650" s="13" t="s">
        <v>85</v>
      </c>
      <c r="AW650" s="13" t="s">
        <v>33</v>
      </c>
      <c r="AX650" s="13" t="s">
        <v>77</v>
      </c>
      <c r="AY650" s="188" t="s">
        <v>337</v>
      </c>
    </row>
    <row r="651" s="13" customFormat="1">
      <c r="A651" s="13"/>
      <c r="B651" s="186"/>
      <c r="C651" s="13"/>
      <c r="D651" s="187" t="s">
        <v>345</v>
      </c>
      <c r="E651" s="188" t="s">
        <v>1</v>
      </c>
      <c r="F651" s="189" t="s">
        <v>1047</v>
      </c>
      <c r="G651" s="13"/>
      <c r="H651" s="190">
        <v>1</v>
      </c>
      <c r="I651" s="191"/>
      <c r="J651" s="13"/>
      <c r="K651" s="13"/>
      <c r="L651" s="186"/>
      <c r="M651" s="192"/>
      <c r="N651" s="193"/>
      <c r="O651" s="193"/>
      <c r="P651" s="193"/>
      <c r="Q651" s="193"/>
      <c r="R651" s="193"/>
      <c r="S651" s="193"/>
      <c r="T651" s="19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88" t="s">
        <v>345</v>
      </c>
      <c r="AU651" s="188" t="s">
        <v>85</v>
      </c>
      <c r="AV651" s="13" t="s">
        <v>85</v>
      </c>
      <c r="AW651" s="13" t="s">
        <v>33</v>
      </c>
      <c r="AX651" s="13" t="s">
        <v>77</v>
      </c>
      <c r="AY651" s="188" t="s">
        <v>337</v>
      </c>
    </row>
    <row r="652" s="13" customFormat="1">
      <c r="A652" s="13"/>
      <c r="B652" s="186"/>
      <c r="C652" s="13"/>
      <c r="D652" s="187" t="s">
        <v>345</v>
      </c>
      <c r="E652" s="188" t="s">
        <v>1</v>
      </c>
      <c r="F652" s="189" t="s">
        <v>1048</v>
      </c>
      <c r="G652" s="13"/>
      <c r="H652" s="190">
        <v>2</v>
      </c>
      <c r="I652" s="191"/>
      <c r="J652" s="13"/>
      <c r="K652" s="13"/>
      <c r="L652" s="186"/>
      <c r="M652" s="192"/>
      <c r="N652" s="193"/>
      <c r="O652" s="193"/>
      <c r="P652" s="193"/>
      <c r="Q652" s="193"/>
      <c r="R652" s="193"/>
      <c r="S652" s="193"/>
      <c r="T652" s="19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88" t="s">
        <v>345</v>
      </c>
      <c r="AU652" s="188" t="s">
        <v>85</v>
      </c>
      <c r="AV652" s="13" t="s">
        <v>85</v>
      </c>
      <c r="AW652" s="13" t="s">
        <v>33</v>
      </c>
      <c r="AX652" s="13" t="s">
        <v>77</v>
      </c>
      <c r="AY652" s="188" t="s">
        <v>337</v>
      </c>
    </row>
    <row r="653" s="14" customFormat="1">
      <c r="A653" s="14"/>
      <c r="B653" s="195"/>
      <c r="C653" s="14"/>
      <c r="D653" s="187" t="s">
        <v>345</v>
      </c>
      <c r="E653" s="196" t="s">
        <v>1</v>
      </c>
      <c r="F653" s="197" t="s">
        <v>363</v>
      </c>
      <c r="G653" s="14"/>
      <c r="H653" s="198">
        <v>8</v>
      </c>
      <c r="I653" s="199"/>
      <c r="J653" s="14"/>
      <c r="K653" s="14"/>
      <c r="L653" s="195"/>
      <c r="M653" s="200"/>
      <c r="N653" s="201"/>
      <c r="O653" s="201"/>
      <c r="P653" s="201"/>
      <c r="Q653" s="201"/>
      <c r="R653" s="201"/>
      <c r="S653" s="201"/>
      <c r="T653" s="202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196" t="s">
        <v>345</v>
      </c>
      <c r="AU653" s="196" t="s">
        <v>85</v>
      </c>
      <c r="AV653" s="14" t="s">
        <v>88</v>
      </c>
      <c r="AW653" s="14" t="s">
        <v>33</v>
      </c>
      <c r="AX653" s="14" t="s">
        <v>8</v>
      </c>
      <c r="AY653" s="196" t="s">
        <v>337</v>
      </c>
    </row>
    <row r="654" s="2" customFormat="1" ht="24.15" customHeight="1">
      <c r="A654" s="37"/>
      <c r="B654" s="172"/>
      <c r="C654" s="211" t="s">
        <v>1049</v>
      </c>
      <c r="D654" s="211" t="s">
        <v>400</v>
      </c>
      <c r="E654" s="212" t="s">
        <v>1050</v>
      </c>
      <c r="F654" s="213" t="s">
        <v>1051</v>
      </c>
      <c r="G654" s="214" t="s">
        <v>496</v>
      </c>
      <c r="H654" s="215">
        <v>3</v>
      </c>
      <c r="I654" s="216"/>
      <c r="J654" s="217">
        <f>ROUND(I654*H654,0)</f>
        <v>0</v>
      </c>
      <c r="K654" s="213" t="s">
        <v>343</v>
      </c>
      <c r="L654" s="218"/>
      <c r="M654" s="219" t="s">
        <v>1</v>
      </c>
      <c r="N654" s="220" t="s">
        <v>42</v>
      </c>
      <c r="O654" s="76"/>
      <c r="P654" s="182">
        <f>O654*H654</f>
        <v>0</v>
      </c>
      <c r="Q654" s="182">
        <v>0.014579999999999999</v>
      </c>
      <c r="R654" s="182">
        <f>Q654*H654</f>
        <v>0.043740000000000001</v>
      </c>
      <c r="S654" s="182">
        <v>0</v>
      </c>
      <c r="T654" s="183">
        <f>S654*H654</f>
        <v>0</v>
      </c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R654" s="184" t="s">
        <v>376</v>
      </c>
      <c r="AT654" s="184" t="s">
        <v>400</v>
      </c>
      <c r="AU654" s="184" t="s">
        <v>85</v>
      </c>
      <c r="AY654" s="18" t="s">
        <v>337</v>
      </c>
      <c r="BE654" s="185">
        <f>IF(N654="základní",J654,0)</f>
        <v>0</v>
      </c>
      <c r="BF654" s="185">
        <f>IF(N654="snížená",J654,0)</f>
        <v>0</v>
      </c>
      <c r="BG654" s="185">
        <f>IF(N654="zákl. přenesená",J654,0)</f>
        <v>0</v>
      </c>
      <c r="BH654" s="185">
        <f>IF(N654="sníž. přenesená",J654,0)</f>
        <v>0</v>
      </c>
      <c r="BI654" s="185">
        <f>IF(N654="nulová",J654,0)</f>
        <v>0</v>
      </c>
      <c r="BJ654" s="18" t="s">
        <v>8</v>
      </c>
      <c r="BK654" s="185">
        <f>ROUND(I654*H654,0)</f>
        <v>0</v>
      </c>
      <c r="BL654" s="18" t="s">
        <v>91</v>
      </c>
      <c r="BM654" s="184" t="s">
        <v>1052</v>
      </c>
    </row>
    <row r="655" s="13" customFormat="1">
      <c r="A655" s="13"/>
      <c r="B655" s="186"/>
      <c r="C655" s="13"/>
      <c r="D655" s="187" t="s">
        <v>345</v>
      </c>
      <c r="E655" s="188" t="s">
        <v>1</v>
      </c>
      <c r="F655" s="189" t="s">
        <v>1046</v>
      </c>
      <c r="G655" s="13"/>
      <c r="H655" s="190">
        <v>3</v>
      </c>
      <c r="I655" s="191"/>
      <c r="J655" s="13"/>
      <c r="K655" s="13"/>
      <c r="L655" s="186"/>
      <c r="M655" s="192"/>
      <c r="N655" s="193"/>
      <c r="O655" s="193"/>
      <c r="P655" s="193"/>
      <c r="Q655" s="193"/>
      <c r="R655" s="193"/>
      <c r="S655" s="193"/>
      <c r="T655" s="19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188" t="s">
        <v>345</v>
      </c>
      <c r="AU655" s="188" t="s">
        <v>85</v>
      </c>
      <c r="AV655" s="13" t="s">
        <v>85</v>
      </c>
      <c r="AW655" s="13" t="s">
        <v>33</v>
      </c>
      <c r="AX655" s="13" t="s">
        <v>8</v>
      </c>
      <c r="AY655" s="188" t="s">
        <v>337</v>
      </c>
    </row>
    <row r="656" s="2" customFormat="1" ht="24.15" customHeight="1">
      <c r="A656" s="37"/>
      <c r="B656" s="172"/>
      <c r="C656" s="211" t="s">
        <v>1053</v>
      </c>
      <c r="D656" s="211" t="s">
        <v>400</v>
      </c>
      <c r="E656" s="212" t="s">
        <v>1054</v>
      </c>
      <c r="F656" s="213" t="s">
        <v>1055</v>
      </c>
      <c r="G656" s="214" t="s">
        <v>496</v>
      </c>
      <c r="H656" s="215">
        <v>2</v>
      </c>
      <c r="I656" s="216"/>
      <c r="J656" s="217">
        <f>ROUND(I656*H656,0)</f>
        <v>0</v>
      </c>
      <c r="K656" s="213" t="s">
        <v>343</v>
      </c>
      <c r="L656" s="218"/>
      <c r="M656" s="219" t="s">
        <v>1</v>
      </c>
      <c r="N656" s="220" t="s">
        <v>42</v>
      </c>
      <c r="O656" s="76"/>
      <c r="P656" s="182">
        <f>O656*H656</f>
        <v>0</v>
      </c>
      <c r="Q656" s="182">
        <v>0.014890000000000001</v>
      </c>
      <c r="R656" s="182">
        <f>Q656*H656</f>
        <v>0.029780000000000001</v>
      </c>
      <c r="S656" s="182">
        <v>0</v>
      </c>
      <c r="T656" s="183">
        <f>S656*H656</f>
        <v>0</v>
      </c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R656" s="184" t="s">
        <v>376</v>
      </c>
      <c r="AT656" s="184" t="s">
        <v>400</v>
      </c>
      <c r="AU656" s="184" t="s">
        <v>85</v>
      </c>
      <c r="AY656" s="18" t="s">
        <v>337</v>
      </c>
      <c r="BE656" s="185">
        <f>IF(N656="základní",J656,0)</f>
        <v>0</v>
      </c>
      <c r="BF656" s="185">
        <f>IF(N656="snížená",J656,0)</f>
        <v>0</v>
      </c>
      <c r="BG656" s="185">
        <f>IF(N656="zákl. přenesená",J656,0)</f>
        <v>0</v>
      </c>
      <c r="BH656" s="185">
        <f>IF(N656="sníž. přenesená",J656,0)</f>
        <v>0</v>
      </c>
      <c r="BI656" s="185">
        <f>IF(N656="nulová",J656,0)</f>
        <v>0</v>
      </c>
      <c r="BJ656" s="18" t="s">
        <v>8</v>
      </c>
      <c r="BK656" s="185">
        <f>ROUND(I656*H656,0)</f>
        <v>0</v>
      </c>
      <c r="BL656" s="18" t="s">
        <v>91</v>
      </c>
      <c r="BM656" s="184" t="s">
        <v>1056</v>
      </c>
    </row>
    <row r="657" s="13" customFormat="1">
      <c r="A657" s="13"/>
      <c r="B657" s="186"/>
      <c r="C657" s="13"/>
      <c r="D657" s="187" t="s">
        <v>345</v>
      </c>
      <c r="E657" s="188" t="s">
        <v>1</v>
      </c>
      <c r="F657" s="189" t="s">
        <v>1045</v>
      </c>
      <c r="G657" s="13"/>
      <c r="H657" s="190">
        <v>2</v>
      </c>
      <c r="I657" s="191"/>
      <c r="J657" s="13"/>
      <c r="K657" s="13"/>
      <c r="L657" s="186"/>
      <c r="M657" s="192"/>
      <c r="N657" s="193"/>
      <c r="O657" s="193"/>
      <c r="P657" s="193"/>
      <c r="Q657" s="193"/>
      <c r="R657" s="193"/>
      <c r="S657" s="193"/>
      <c r="T657" s="19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88" t="s">
        <v>345</v>
      </c>
      <c r="AU657" s="188" t="s">
        <v>85</v>
      </c>
      <c r="AV657" s="13" t="s">
        <v>85</v>
      </c>
      <c r="AW657" s="13" t="s">
        <v>33</v>
      </c>
      <c r="AX657" s="13" t="s">
        <v>8</v>
      </c>
      <c r="AY657" s="188" t="s">
        <v>337</v>
      </c>
    </row>
    <row r="658" s="2" customFormat="1" ht="24.15" customHeight="1">
      <c r="A658" s="37"/>
      <c r="B658" s="172"/>
      <c r="C658" s="211" t="s">
        <v>1057</v>
      </c>
      <c r="D658" s="211" t="s">
        <v>400</v>
      </c>
      <c r="E658" s="212" t="s">
        <v>1058</v>
      </c>
      <c r="F658" s="213" t="s">
        <v>1059</v>
      </c>
      <c r="G658" s="214" t="s">
        <v>496</v>
      </c>
      <c r="H658" s="215">
        <v>1</v>
      </c>
      <c r="I658" s="216"/>
      <c r="J658" s="217">
        <f>ROUND(I658*H658,0)</f>
        <v>0</v>
      </c>
      <c r="K658" s="213" t="s">
        <v>343</v>
      </c>
      <c r="L658" s="218"/>
      <c r="M658" s="219" t="s">
        <v>1</v>
      </c>
      <c r="N658" s="220" t="s">
        <v>42</v>
      </c>
      <c r="O658" s="76"/>
      <c r="P658" s="182">
        <f>O658*H658</f>
        <v>0</v>
      </c>
      <c r="Q658" s="182">
        <v>0.01521</v>
      </c>
      <c r="R658" s="182">
        <f>Q658*H658</f>
        <v>0.01521</v>
      </c>
      <c r="S658" s="182">
        <v>0</v>
      </c>
      <c r="T658" s="183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184" t="s">
        <v>376</v>
      </c>
      <c r="AT658" s="184" t="s">
        <v>400</v>
      </c>
      <c r="AU658" s="184" t="s">
        <v>85</v>
      </c>
      <c r="AY658" s="18" t="s">
        <v>337</v>
      </c>
      <c r="BE658" s="185">
        <f>IF(N658="základní",J658,0)</f>
        <v>0</v>
      </c>
      <c r="BF658" s="185">
        <f>IF(N658="snížená",J658,0)</f>
        <v>0</v>
      </c>
      <c r="BG658" s="185">
        <f>IF(N658="zákl. přenesená",J658,0)</f>
        <v>0</v>
      </c>
      <c r="BH658" s="185">
        <f>IF(N658="sníž. přenesená",J658,0)</f>
        <v>0</v>
      </c>
      <c r="BI658" s="185">
        <f>IF(N658="nulová",J658,0)</f>
        <v>0</v>
      </c>
      <c r="BJ658" s="18" t="s">
        <v>8</v>
      </c>
      <c r="BK658" s="185">
        <f>ROUND(I658*H658,0)</f>
        <v>0</v>
      </c>
      <c r="BL658" s="18" t="s">
        <v>91</v>
      </c>
      <c r="BM658" s="184" t="s">
        <v>1060</v>
      </c>
    </row>
    <row r="659" s="13" customFormat="1">
      <c r="A659" s="13"/>
      <c r="B659" s="186"/>
      <c r="C659" s="13"/>
      <c r="D659" s="187" t="s">
        <v>345</v>
      </c>
      <c r="E659" s="188" t="s">
        <v>1</v>
      </c>
      <c r="F659" s="189" t="s">
        <v>1047</v>
      </c>
      <c r="G659" s="13"/>
      <c r="H659" s="190">
        <v>1</v>
      </c>
      <c r="I659" s="191"/>
      <c r="J659" s="13"/>
      <c r="K659" s="13"/>
      <c r="L659" s="186"/>
      <c r="M659" s="192"/>
      <c r="N659" s="193"/>
      <c r="O659" s="193"/>
      <c r="P659" s="193"/>
      <c r="Q659" s="193"/>
      <c r="R659" s="193"/>
      <c r="S659" s="193"/>
      <c r="T659" s="19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188" t="s">
        <v>345</v>
      </c>
      <c r="AU659" s="188" t="s">
        <v>85</v>
      </c>
      <c r="AV659" s="13" t="s">
        <v>85</v>
      </c>
      <c r="AW659" s="13" t="s">
        <v>33</v>
      </c>
      <c r="AX659" s="13" t="s">
        <v>8</v>
      </c>
      <c r="AY659" s="188" t="s">
        <v>337</v>
      </c>
    </row>
    <row r="660" s="2" customFormat="1" ht="37.8" customHeight="1">
      <c r="A660" s="37"/>
      <c r="B660" s="172"/>
      <c r="C660" s="211" t="s">
        <v>1061</v>
      </c>
      <c r="D660" s="211" t="s">
        <v>400</v>
      </c>
      <c r="E660" s="212" t="s">
        <v>1062</v>
      </c>
      <c r="F660" s="213" t="s">
        <v>1063</v>
      </c>
      <c r="G660" s="214" t="s">
        <v>496</v>
      </c>
      <c r="H660" s="215">
        <v>2</v>
      </c>
      <c r="I660" s="216"/>
      <c r="J660" s="217">
        <f>ROUND(I660*H660,0)</f>
        <v>0</v>
      </c>
      <c r="K660" s="213" t="s">
        <v>343</v>
      </c>
      <c r="L660" s="218"/>
      <c r="M660" s="219" t="s">
        <v>1</v>
      </c>
      <c r="N660" s="220" t="s">
        <v>42</v>
      </c>
      <c r="O660" s="76"/>
      <c r="P660" s="182">
        <f>O660*H660</f>
        <v>0</v>
      </c>
      <c r="Q660" s="182">
        <v>0.01521</v>
      </c>
      <c r="R660" s="182">
        <f>Q660*H660</f>
        <v>0.030419999999999999</v>
      </c>
      <c r="S660" s="182">
        <v>0</v>
      </c>
      <c r="T660" s="183">
        <f>S660*H660</f>
        <v>0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184" t="s">
        <v>376</v>
      </c>
      <c r="AT660" s="184" t="s">
        <v>400</v>
      </c>
      <c r="AU660" s="184" t="s">
        <v>85</v>
      </c>
      <c r="AY660" s="18" t="s">
        <v>337</v>
      </c>
      <c r="BE660" s="185">
        <f>IF(N660="základní",J660,0)</f>
        <v>0</v>
      </c>
      <c r="BF660" s="185">
        <f>IF(N660="snížená",J660,0)</f>
        <v>0</v>
      </c>
      <c r="BG660" s="185">
        <f>IF(N660="zákl. přenesená",J660,0)</f>
        <v>0</v>
      </c>
      <c r="BH660" s="185">
        <f>IF(N660="sníž. přenesená",J660,0)</f>
        <v>0</v>
      </c>
      <c r="BI660" s="185">
        <f>IF(N660="nulová",J660,0)</f>
        <v>0</v>
      </c>
      <c r="BJ660" s="18" t="s">
        <v>8</v>
      </c>
      <c r="BK660" s="185">
        <f>ROUND(I660*H660,0)</f>
        <v>0</v>
      </c>
      <c r="BL660" s="18" t="s">
        <v>91</v>
      </c>
      <c r="BM660" s="184" t="s">
        <v>1064</v>
      </c>
    </row>
    <row r="661" s="13" customFormat="1">
      <c r="A661" s="13"/>
      <c r="B661" s="186"/>
      <c r="C661" s="13"/>
      <c r="D661" s="187" t="s">
        <v>345</v>
      </c>
      <c r="E661" s="188" t="s">
        <v>1</v>
      </c>
      <c r="F661" s="189" t="s">
        <v>1048</v>
      </c>
      <c r="G661" s="13"/>
      <c r="H661" s="190">
        <v>2</v>
      </c>
      <c r="I661" s="191"/>
      <c r="J661" s="13"/>
      <c r="K661" s="13"/>
      <c r="L661" s="186"/>
      <c r="M661" s="192"/>
      <c r="N661" s="193"/>
      <c r="O661" s="193"/>
      <c r="P661" s="193"/>
      <c r="Q661" s="193"/>
      <c r="R661" s="193"/>
      <c r="S661" s="193"/>
      <c r="T661" s="19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188" t="s">
        <v>345</v>
      </c>
      <c r="AU661" s="188" t="s">
        <v>85</v>
      </c>
      <c r="AV661" s="13" t="s">
        <v>85</v>
      </c>
      <c r="AW661" s="13" t="s">
        <v>33</v>
      </c>
      <c r="AX661" s="13" t="s">
        <v>8</v>
      </c>
      <c r="AY661" s="188" t="s">
        <v>337</v>
      </c>
    </row>
    <row r="662" s="12" customFormat="1" ht="22.8" customHeight="1">
      <c r="A662" s="12"/>
      <c r="B662" s="159"/>
      <c r="C662" s="12"/>
      <c r="D662" s="160" t="s">
        <v>76</v>
      </c>
      <c r="E662" s="170" t="s">
        <v>380</v>
      </c>
      <c r="F662" s="170" t="s">
        <v>1065</v>
      </c>
      <c r="G662" s="12"/>
      <c r="H662" s="12"/>
      <c r="I662" s="162"/>
      <c r="J662" s="171">
        <f>BK662</f>
        <v>0</v>
      </c>
      <c r="K662" s="12"/>
      <c r="L662" s="159"/>
      <c r="M662" s="164"/>
      <c r="N662" s="165"/>
      <c r="O662" s="165"/>
      <c r="P662" s="166">
        <f>SUM(P663:P821)</f>
        <v>0</v>
      </c>
      <c r="Q662" s="165"/>
      <c r="R662" s="166">
        <f>SUM(R663:R821)</f>
        <v>0.07093178</v>
      </c>
      <c r="S662" s="165"/>
      <c r="T662" s="167">
        <f>SUM(T663:T821)</f>
        <v>80.675562999999997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160" t="s">
        <v>8</v>
      </c>
      <c r="AT662" s="168" t="s">
        <v>76</v>
      </c>
      <c r="AU662" s="168" t="s">
        <v>8</v>
      </c>
      <c r="AY662" s="160" t="s">
        <v>337</v>
      </c>
      <c r="BK662" s="169">
        <f>SUM(BK663:BK821)</f>
        <v>0</v>
      </c>
    </row>
    <row r="663" s="2" customFormat="1" ht="33" customHeight="1">
      <c r="A663" s="37"/>
      <c r="B663" s="172"/>
      <c r="C663" s="173" t="s">
        <v>1066</v>
      </c>
      <c r="D663" s="173" t="s">
        <v>339</v>
      </c>
      <c r="E663" s="174" t="s">
        <v>1067</v>
      </c>
      <c r="F663" s="175" t="s">
        <v>1068</v>
      </c>
      <c r="G663" s="176" t="s">
        <v>342</v>
      </c>
      <c r="H663" s="177">
        <v>363.97000000000003</v>
      </c>
      <c r="I663" s="178"/>
      <c r="J663" s="179">
        <f>ROUND(I663*H663,0)</f>
        <v>0</v>
      </c>
      <c r="K663" s="175" t="s">
        <v>343</v>
      </c>
      <c r="L663" s="38"/>
      <c r="M663" s="180" t="s">
        <v>1</v>
      </c>
      <c r="N663" s="181" t="s">
        <v>42</v>
      </c>
      <c r="O663" s="76"/>
      <c r="P663" s="182">
        <f>O663*H663</f>
        <v>0</v>
      </c>
      <c r="Q663" s="182">
        <v>0</v>
      </c>
      <c r="R663" s="182">
        <f>Q663*H663</f>
        <v>0</v>
      </c>
      <c r="S663" s="182">
        <v>0</v>
      </c>
      <c r="T663" s="183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184" t="s">
        <v>91</v>
      </c>
      <c r="AT663" s="184" t="s">
        <v>339</v>
      </c>
      <c r="AU663" s="184" t="s">
        <v>85</v>
      </c>
      <c r="AY663" s="18" t="s">
        <v>337</v>
      </c>
      <c r="BE663" s="185">
        <f>IF(N663="základní",J663,0)</f>
        <v>0</v>
      </c>
      <c r="BF663" s="185">
        <f>IF(N663="snížená",J663,0)</f>
        <v>0</v>
      </c>
      <c r="BG663" s="185">
        <f>IF(N663="zákl. přenesená",J663,0)</f>
        <v>0</v>
      </c>
      <c r="BH663" s="185">
        <f>IF(N663="sníž. přenesená",J663,0)</f>
        <v>0</v>
      </c>
      <c r="BI663" s="185">
        <f>IF(N663="nulová",J663,0)</f>
        <v>0</v>
      </c>
      <c r="BJ663" s="18" t="s">
        <v>8</v>
      </c>
      <c r="BK663" s="185">
        <f>ROUND(I663*H663,0)</f>
        <v>0</v>
      </c>
      <c r="BL663" s="18" t="s">
        <v>91</v>
      </c>
      <c r="BM663" s="184" t="s">
        <v>1069</v>
      </c>
    </row>
    <row r="664" s="13" customFormat="1">
      <c r="A664" s="13"/>
      <c r="B664" s="186"/>
      <c r="C664" s="13"/>
      <c r="D664" s="187" t="s">
        <v>345</v>
      </c>
      <c r="E664" s="188" t="s">
        <v>1</v>
      </c>
      <c r="F664" s="189" t="s">
        <v>1070</v>
      </c>
      <c r="G664" s="13"/>
      <c r="H664" s="190">
        <v>45.090000000000003</v>
      </c>
      <c r="I664" s="191"/>
      <c r="J664" s="13"/>
      <c r="K664" s="13"/>
      <c r="L664" s="186"/>
      <c r="M664" s="192"/>
      <c r="N664" s="193"/>
      <c r="O664" s="193"/>
      <c r="P664" s="193"/>
      <c r="Q664" s="193"/>
      <c r="R664" s="193"/>
      <c r="S664" s="193"/>
      <c r="T664" s="19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88" t="s">
        <v>345</v>
      </c>
      <c r="AU664" s="188" t="s">
        <v>85</v>
      </c>
      <c r="AV664" s="13" t="s">
        <v>85</v>
      </c>
      <c r="AW664" s="13" t="s">
        <v>33</v>
      </c>
      <c r="AX664" s="13" t="s">
        <v>77</v>
      </c>
      <c r="AY664" s="188" t="s">
        <v>337</v>
      </c>
    </row>
    <row r="665" s="13" customFormat="1">
      <c r="A665" s="13"/>
      <c r="B665" s="186"/>
      <c r="C665" s="13"/>
      <c r="D665" s="187" t="s">
        <v>345</v>
      </c>
      <c r="E665" s="188" t="s">
        <v>1</v>
      </c>
      <c r="F665" s="189" t="s">
        <v>1071</v>
      </c>
      <c r="G665" s="13"/>
      <c r="H665" s="190">
        <v>87.989999999999995</v>
      </c>
      <c r="I665" s="191"/>
      <c r="J665" s="13"/>
      <c r="K665" s="13"/>
      <c r="L665" s="186"/>
      <c r="M665" s="192"/>
      <c r="N665" s="193"/>
      <c r="O665" s="193"/>
      <c r="P665" s="193"/>
      <c r="Q665" s="193"/>
      <c r="R665" s="193"/>
      <c r="S665" s="193"/>
      <c r="T665" s="19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88" t="s">
        <v>345</v>
      </c>
      <c r="AU665" s="188" t="s">
        <v>85</v>
      </c>
      <c r="AV665" s="13" t="s">
        <v>85</v>
      </c>
      <c r="AW665" s="13" t="s">
        <v>33</v>
      </c>
      <c r="AX665" s="13" t="s">
        <v>77</v>
      </c>
      <c r="AY665" s="188" t="s">
        <v>337</v>
      </c>
    </row>
    <row r="666" s="13" customFormat="1">
      <c r="A666" s="13"/>
      <c r="B666" s="186"/>
      <c r="C666" s="13"/>
      <c r="D666" s="187" t="s">
        <v>345</v>
      </c>
      <c r="E666" s="188" t="s">
        <v>1</v>
      </c>
      <c r="F666" s="189" t="s">
        <v>1072</v>
      </c>
      <c r="G666" s="13"/>
      <c r="H666" s="190">
        <v>109.25</v>
      </c>
      <c r="I666" s="191"/>
      <c r="J666" s="13"/>
      <c r="K666" s="13"/>
      <c r="L666" s="186"/>
      <c r="M666" s="192"/>
      <c r="N666" s="193"/>
      <c r="O666" s="193"/>
      <c r="P666" s="193"/>
      <c r="Q666" s="193"/>
      <c r="R666" s="193"/>
      <c r="S666" s="193"/>
      <c r="T666" s="19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188" t="s">
        <v>345</v>
      </c>
      <c r="AU666" s="188" t="s">
        <v>85</v>
      </c>
      <c r="AV666" s="13" t="s">
        <v>85</v>
      </c>
      <c r="AW666" s="13" t="s">
        <v>33</v>
      </c>
      <c r="AX666" s="13" t="s">
        <v>77</v>
      </c>
      <c r="AY666" s="188" t="s">
        <v>337</v>
      </c>
    </row>
    <row r="667" s="13" customFormat="1">
      <c r="A667" s="13"/>
      <c r="B667" s="186"/>
      <c r="C667" s="13"/>
      <c r="D667" s="187" t="s">
        <v>345</v>
      </c>
      <c r="E667" s="188" t="s">
        <v>1</v>
      </c>
      <c r="F667" s="189" t="s">
        <v>1073</v>
      </c>
      <c r="G667" s="13"/>
      <c r="H667" s="190">
        <v>85.280000000000001</v>
      </c>
      <c r="I667" s="191"/>
      <c r="J667" s="13"/>
      <c r="K667" s="13"/>
      <c r="L667" s="186"/>
      <c r="M667" s="192"/>
      <c r="N667" s="193"/>
      <c r="O667" s="193"/>
      <c r="P667" s="193"/>
      <c r="Q667" s="193"/>
      <c r="R667" s="193"/>
      <c r="S667" s="193"/>
      <c r="T667" s="19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188" t="s">
        <v>345</v>
      </c>
      <c r="AU667" s="188" t="s">
        <v>85</v>
      </c>
      <c r="AV667" s="13" t="s">
        <v>85</v>
      </c>
      <c r="AW667" s="13" t="s">
        <v>33</v>
      </c>
      <c r="AX667" s="13" t="s">
        <v>77</v>
      </c>
      <c r="AY667" s="188" t="s">
        <v>337</v>
      </c>
    </row>
    <row r="668" s="13" customFormat="1">
      <c r="A668" s="13"/>
      <c r="B668" s="186"/>
      <c r="C668" s="13"/>
      <c r="D668" s="187" t="s">
        <v>345</v>
      </c>
      <c r="E668" s="188" t="s">
        <v>1</v>
      </c>
      <c r="F668" s="189" t="s">
        <v>1074</v>
      </c>
      <c r="G668" s="13"/>
      <c r="H668" s="190">
        <v>36.359999999999999</v>
      </c>
      <c r="I668" s="191"/>
      <c r="J668" s="13"/>
      <c r="K668" s="13"/>
      <c r="L668" s="186"/>
      <c r="M668" s="192"/>
      <c r="N668" s="193"/>
      <c r="O668" s="193"/>
      <c r="P668" s="193"/>
      <c r="Q668" s="193"/>
      <c r="R668" s="193"/>
      <c r="S668" s="193"/>
      <c r="T668" s="19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88" t="s">
        <v>345</v>
      </c>
      <c r="AU668" s="188" t="s">
        <v>85</v>
      </c>
      <c r="AV668" s="13" t="s">
        <v>85</v>
      </c>
      <c r="AW668" s="13" t="s">
        <v>33</v>
      </c>
      <c r="AX668" s="13" t="s">
        <v>77</v>
      </c>
      <c r="AY668" s="188" t="s">
        <v>337</v>
      </c>
    </row>
    <row r="669" s="14" customFormat="1">
      <c r="A669" s="14"/>
      <c r="B669" s="195"/>
      <c r="C669" s="14"/>
      <c r="D669" s="187" t="s">
        <v>345</v>
      </c>
      <c r="E669" s="196" t="s">
        <v>271</v>
      </c>
      <c r="F669" s="197" t="s">
        <v>363</v>
      </c>
      <c r="G669" s="14"/>
      <c r="H669" s="198">
        <v>363.97000000000003</v>
      </c>
      <c r="I669" s="199"/>
      <c r="J669" s="14"/>
      <c r="K669" s="14"/>
      <c r="L669" s="195"/>
      <c r="M669" s="200"/>
      <c r="N669" s="201"/>
      <c r="O669" s="201"/>
      <c r="P669" s="201"/>
      <c r="Q669" s="201"/>
      <c r="R669" s="201"/>
      <c r="S669" s="201"/>
      <c r="T669" s="202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196" t="s">
        <v>345</v>
      </c>
      <c r="AU669" s="196" t="s">
        <v>85</v>
      </c>
      <c r="AV669" s="14" t="s">
        <v>88</v>
      </c>
      <c r="AW669" s="14" t="s">
        <v>33</v>
      </c>
      <c r="AX669" s="14" t="s">
        <v>8</v>
      </c>
      <c r="AY669" s="196" t="s">
        <v>337</v>
      </c>
    </row>
    <row r="670" s="2" customFormat="1" ht="33" customHeight="1">
      <c r="A670" s="37"/>
      <c r="B670" s="172"/>
      <c r="C670" s="173" t="s">
        <v>1075</v>
      </c>
      <c r="D670" s="173" t="s">
        <v>339</v>
      </c>
      <c r="E670" s="174" t="s">
        <v>1076</v>
      </c>
      <c r="F670" s="175" t="s">
        <v>1077</v>
      </c>
      <c r="G670" s="176" t="s">
        <v>342</v>
      </c>
      <c r="H670" s="177">
        <v>21838.200000000001</v>
      </c>
      <c r="I670" s="178"/>
      <c r="J670" s="179">
        <f>ROUND(I670*H670,0)</f>
        <v>0</v>
      </c>
      <c r="K670" s="175" t="s">
        <v>343</v>
      </c>
      <c r="L670" s="38"/>
      <c r="M670" s="180" t="s">
        <v>1</v>
      </c>
      <c r="N670" s="181" t="s">
        <v>42</v>
      </c>
      <c r="O670" s="76"/>
      <c r="P670" s="182">
        <f>O670*H670</f>
        <v>0</v>
      </c>
      <c r="Q670" s="182">
        <v>0</v>
      </c>
      <c r="R670" s="182">
        <f>Q670*H670</f>
        <v>0</v>
      </c>
      <c r="S670" s="182">
        <v>0</v>
      </c>
      <c r="T670" s="183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84" t="s">
        <v>91</v>
      </c>
      <c r="AT670" s="184" t="s">
        <v>339</v>
      </c>
      <c r="AU670" s="184" t="s">
        <v>85</v>
      </c>
      <c r="AY670" s="18" t="s">
        <v>337</v>
      </c>
      <c r="BE670" s="185">
        <f>IF(N670="základní",J670,0)</f>
        <v>0</v>
      </c>
      <c r="BF670" s="185">
        <f>IF(N670="snížená",J670,0)</f>
        <v>0</v>
      </c>
      <c r="BG670" s="185">
        <f>IF(N670="zákl. přenesená",J670,0)</f>
        <v>0</v>
      </c>
      <c r="BH670" s="185">
        <f>IF(N670="sníž. přenesená",J670,0)</f>
        <v>0</v>
      </c>
      <c r="BI670" s="185">
        <f>IF(N670="nulová",J670,0)</f>
        <v>0</v>
      </c>
      <c r="BJ670" s="18" t="s">
        <v>8</v>
      </c>
      <c r="BK670" s="185">
        <f>ROUND(I670*H670,0)</f>
        <v>0</v>
      </c>
      <c r="BL670" s="18" t="s">
        <v>91</v>
      </c>
      <c r="BM670" s="184" t="s">
        <v>1078</v>
      </c>
    </row>
    <row r="671" s="13" customFormat="1">
      <c r="A671" s="13"/>
      <c r="B671" s="186"/>
      <c r="C671" s="13"/>
      <c r="D671" s="187" t="s">
        <v>345</v>
      </c>
      <c r="E671" s="188" t="s">
        <v>1</v>
      </c>
      <c r="F671" s="189" t="s">
        <v>1079</v>
      </c>
      <c r="G671" s="13"/>
      <c r="H671" s="190">
        <v>21838.200000000001</v>
      </c>
      <c r="I671" s="191"/>
      <c r="J671" s="13"/>
      <c r="K671" s="13"/>
      <c r="L671" s="186"/>
      <c r="M671" s="192"/>
      <c r="N671" s="193"/>
      <c r="O671" s="193"/>
      <c r="P671" s="193"/>
      <c r="Q671" s="193"/>
      <c r="R671" s="193"/>
      <c r="S671" s="193"/>
      <c r="T671" s="19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188" t="s">
        <v>345</v>
      </c>
      <c r="AU671" s="188" t="s">
        <v>85</v>
      </c>
      <c r="AV671" s="13" t="s">
        <v>85</v>
      </c>
      <c r="AW671" s="13" t="s">
        <v>33</v>
      </c>
      <c r="AX671" s="13" t="s">
        <v>8</v>
      </c>
      <c r="AY671" s="188" t="s">
        <v>337</v>
      </c>
    </row>
    <row r="672" s="2" customFormat="1" ht="33" customHeight="1">
      <c r="A672" s="37"/>
      <c r="B672" s="172"/>
      <c r="C672" s="173" t="s">
        <v>109</v>
      </c>
      <c r="D672" s="173" t="s">
        <v>339</v>
      </c>
      <c r="E672" s="174" t="s">
        <v>1080</v>
      </c>
      <c r="F672" s="175" t="s">
        <v>1081</v>
      </c>
      <c r="G672" s="176" t="s">
        <v>342</v>
      </c>
      <c r="H672" s="177">
        <v>363.97000000000003</v>
      </c>
      <c r="I672" s="178"/>
      <c r="J672" s="179">
        <f>ROUND(I672*H672,0)</f>
        <v>0</v>
      </c>
      <c r="K672" s="175" t="s">
        <v>343</v>
      </c>
      <c r="L672" s="38"/>
      <c r="M672" s="180" t="s">
        <v>1</v>
      </c>
      <c r="N672" s="181" t="s">
        <v>42</v>
      </c>
      <c r="O672" s="76"/>
      <c r="P672" s="182">
        <f>O672*H672</f>
        <v>0</v>
      </c>
      <c r="Q672" s="182">
        <v>0</v>
      </c>
      <c r="R672" s="182">
        <f>Q672*H672</f>
        <v>0</v>
      </c>
      <c r="S672" s="182">
        <v>0</v>
      </c>
      <c r="T672" s="183">
        <f>S672*H672</f>
        <v>0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184" t="s">
        <v>91</v>
      </c>
      <c r="AT672" s="184" t="s">
        <v>339</v>
      </c>
      <c r="AU672" s="184" t="s">
        <v>85</v>
      </c>
      <c r="AY672" s="18" t="s">
        <v>337</v>
      </c>
      <c r="BE672" s="185">
        <f>IF(N672="základní",J672,0)</f>
        <v>0</v>
      </c>
      <c r="BF672" s="185">
        <f>IF(N672="snížená",J672,0)</f>
        <v>0</v>
      </c>
      <c r="BG672" s="185">
        <f>IF(N672="zákl. přenesená",J672,0)</f>
        <v>0</v>
      </c>
      <c r="BH672" s="185">
        <f>IF(N672="sníž. přenesená",J672,0)</f>
        <v>0</v>
      </c>
      <c r="BI672" s="185">
        <f>IF(N672="nulová",J672,0)</f>
        <v>0</v>
      </c>
      <c r="BJ672" s="18" t="s">
        <v>8</v>
      </c>
      <c r="BK672" s="185">
        <f>ROUND(I672*H672,0)</f>
        <v>0</v>
      </c>
      <c r="BL672" s="18" t="s">
        <v>91</v>
      </c>
      <c r="BM672" s="184" t="s">
        <v>1082</v>
      </c>
    </row>
    <row r="673" s="13" customFormat="1">
      <c r="A673" s="13"/>
      <c r="B673" s="186"/>
      <c r="C673" s="13"/>
      <c r="D673" s="187" t="s">
        <v>345</v>
      </c>
      <c r="E673" s="188" t="s">
        <v>1</v>
      </c>
      <c r="F673" s="189" t="s">
        <v>271</v>
      </c>
      <c r="G673" s="13"/>
      <c r="H673" s="190">
        <v>363.97000000000003</v>
      </c>
      <c r="I673" s="191"/>
      <c r="J673" s="13"/>
      <c r="K673" s="13"/>
      <c r="L673" s="186"/>
      <c r="M673" s="192"/>
      <c r="N673" s="193"/>
      <c r="O673" s="193"/>
      <c r="P673" s="193"/>
      <c r="Q673" s="193"/>
      <c r="R673" s="193"/>
      <c r="S673" s="193"/>
      <c r="T673" s="19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88" t="s">
        <v>345</v>
      </c>
      <c r="AU673" s="188" t="s">
        <v>85</v>
      </c>
      <c r="AV673" s="13" t="s">
        <v>85</v>
      </c>
      <c r="AW673" s="13" t="s">
        <v>33</v>
      </c>
      <c r="AX673" s="13" t="s">
        <v>8</v>
      </c>
      <c r="AY673" s="188" t="s">
        <v>337</v>
      </c>
    </row>
    <row r="674" s="2" customFormat="1" ht="33" customHeight="1">
      <c r="A674" s="37"/>
      <c r="B674" s="172"/>
      <c r="C674" s="173" t="s">
        <v>1083</v>
      </c>
      <c r="D674" s="173" t="s">
        <v>339</v>
      </c>
      <c r="E674" s="174" t="s">
        <v>1084</v>
      </c>
      <c r="F674" s="175" t="s">
        <v>1085</v>
      </c>
      <c r="G674" s="176" t="s">
        <v>342</v>
      </c>
      <c r="H674" s="177">
        <v>259.69</v>
      </c>
      <c r="I674" s="178"/>
      <c r="J674" s="179">
        <f>ROUND(I674*H674,0)</f>
        <v>0</v>
      </c>
      <c r="K674" s="175" t="s">
        <v>343</v>
      </c>
      <c r="L674" s="38"/>
      <c r="M674" s="180" t="s">
        <v>1</v>
      </c>
      <c r="N674" s="181" t="s">
        <v>42</v>
      </c>
      <c r="O674" s="76"/>
      <c r="P674" s="182">
        <f>O674*H674</f>
        <v>0</v>
      </c>
      <c r="Q674" s="182">
        <v>0.00012999999999999999</v>
      </c>
      <c r="R674" s="182">
        <f>Q674*H674</f>
        <v>0.033759699999999997</v>
      </c>
      <c r="S674" s="182">
        <v>0</v>
      </c>
      <c r="T674" s="183">
        <f>S674*H674</f>
        <v>0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184" t="s">
        <v>91</v>
      </c>
      <c r="AT674" s="184" t="s">
        <v>339</v>
      </c>
      <c r="AU674" s="184" t="s">
        <v>85</v>
      </c>
      <c r="AY674" s="18" t="s">
        <v>337</v>
      </c>
      <c r="BE674" s="185">
        <f>IF(N674="základní",J674,0)</f>
        <v>0</v>
      </c>
      <c r="BF674" s="185">
        <f>IF(N674="snížená",J674,0)</f>
        <v>0</v>
      </c>
      <c r="BG674" s="185">
        <f>IF(N674="zákl. přenesená",J674,0)</f>
        <v>0</v>
      </c>
      <c r="BH674" s="185">
        <f>IF(N674="sníž. přenesená",J674,0)</f>
        <v>0</v>
      </c>
      <c r="BI674" s="185">
        <f>IF(N674="nulová",J674,0)</f>
        <v>0</v>
      </c>
      <c r="BJ674" s="18" t="s">
        <v>8</v>
      </c>
      <c r="BK674" s="185">
        <f>ROUND(I674*H674,0)</f>
        <v>0</v>
      </c>
      <c r="BL674" s="18" t="s">
        <v>91</v>
      </c>
      <c r="BM674" s="184" t="s">
        <v>1086</v>
      </c>
    </row>
    <row r="675" s="13" customFormat="1">
      <c r="A675" s="13"/>
      <c r="B675" s="186"/>
      <c r="C675" s="13"/>
      <c r="D675" s="187" t="s">
        <v>345</v>
      </c>
      <c r="E675" s="188" t="s">
        <v>1</v>
      </c>
      <c r="F675" s="189" t="s">
        <v>1087</v>
      </c>
      <c r="G675" s="13"/>
      <c r="H675" s="190">
        <v>259.69</v>
      </c>
      <c r="I675" s="191"/>
      <c r="J675" s="13"/>
      <c r="K675" s="13"/>
      <c r="L675" s="186"/>
      <c r="M675" s="192"/>
      <c r="N675" s="193"/>
      <c r="O675" s="193"/>
      <c r="P675" s="193"/>
      <c r="Q675" s="193"/>
      <c r="R675" s="193"/>
      <c r="S675" s="193"/>
      <c r="T675" s="19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88" t="s">
        <v>345</v>
      </c>
      <c r="AU675" s="188" t="s">
        <v>85</v>
      </c>
      <c r="AV675" s="13" t="s">
        <v>85</v>
      </c>
      <c r="AW675" s="13" t="s">
        <v>33</v>
      </c>
      <c r="AX675" s="13" t="s">
        <v>8</v>
      </c>
      <c r="AY675" s="188" t="s">
        <v>337</v>
      </c>
    </row>
    <row r="676" s="2" customFormat="1" ht="24.15" customHeight="1">
      <c r="A676" s="37"/>
      <c r="B676" s="172"/>
      <c r="C676" s="173" t="s">
        <v>1088</v>
      </c>
      <c r="D676" s="173" t="s">
        <v>339</v>
      </c>
      <c r="E676" s="174" t="s">
        <v>1089</v>
      </c>
      <c r="F676" s="175" t="s">
        <v>1090</v>
      </c>
      <c r="G676" s="176" t="s">
        <v>342</v>
      </c>
      <c r="H676" s="177">
        <v>366.28800000000001</v>
      </c>
      <c r="I676" s="178"/>
      <c r="J676" s="179">
        <f>ROUND(I676*H676,0)</f>
        <v>0</v>
      </c>
      <c r="K676" s="175" t="s">
        <v>343</v>
      </c>
      <c r="L676" s="38"/>
      <c r="M676" s="180" t="s">
        <v>1</v>
      </c>
      <c r="N676" s="181" t="s">
        <v>42</v>
      </c>
      <c r="O676" s="76"/>
      <c r="P676" s="182">
        <f>O676*H676</f>
        <v>0</v>
      </c>
      <c r="Q676" s="182">
        <v>3.4999999999999997E-05</v>
      </c>
      <c r="R676" s="182">
        <f>Q676*H676</f>
        <v>0.012820079999999999</v>
      </c>
      <c r="S676" s="182">
        <v>0</v>
      </c>
      <c r="T676" s="183">
        <f>S676*H676</f>
        <v>0</v>
      </c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R676" s="184" t="s">
        <v>91</v>
      </c>
      <c r="AT676" s="184" t="s">
        <v>339</v>
      </c>
      <c r="AU676" s="184" t="s">
        <v>85</v>
      </c>
      <c r="AY676" s="18" t="s">
        <v>337</v>
      </c>
      <c r="BE676" s="185">
        <f>IF(N676="základní",J676,0)</f>
        <v>0</v>
      </c>
      <c r="BF676" s="185">
        <f>IF(N676="snížená",J676,0)</f>
        <v>0</v>
      </c>
      <c r="BG676" s="185">
        <f>IF(N676="zákl. přenesená",J676,0)</f>
        <v>0</v>
      </c>
      <c r="BH676" s="185">
        <f>IF(N676="sníž. přenesená",J676,0)</f>
        <v>0</v>
      </c>
      <c r="BI676" s="185">
        <f>IF(N676="nulová",J676,0)</f>
        <v>0</v>
      </c>
      <c r="BJ676" s="18" t="s">
        <v>8</v>
      </c>
      <c r="BK676" s="185">
        <f>ROUND(I676*H676,0)</f>
        <v>0</v>
      </c>
      <c r="BL676" s="18" t="s">
        <v>91</v>
      </c>
      <c r="BM676" s="184" t="s">
        <v>1091</v>
      </c>
    </row>
    <row r="677" s="13" customFormat="1">
      <c r="A677" s="13"/>
      <c r="B677" s="186"/>
      <c r="C677" s="13"/>
      <c r="D677" s="187" t="s">
        <v>345</v>
      </c>
      <c r="E677" s="188" t="s">
        <v>1</v>
      </c>
      <c r="F677" s="189" t="s">
        <v>1092</v>
      </c>
      <c r="G677" s="13"/>
      <c r="H677" s="190">
        <v>49.125</v>
      </c>
      <c r="I677" s="191"/>
      <c r="J677" s="13"/>
      <c r="K677" s="13"/>
      <c r="L677" s="186"/>
      <c r="M677" s="192"/>
      <c r="N677" s="193"/>
      <c r="O677" s="193"/>
      <c r="P677" s="193"/>
      <c r="Q677" s="193"/>
      <c r="R677" s="193"/>
      <c r="S677" s="193"/>
      <c r="T677" s="19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188" t="s">
        <v>345</v>
      </c>
      <c r="AU677" s="188" t="s">
        <v>85</v>
      </c>
      <c r="AV677" s="13" t="s">
        <v>85</v>
      </c>
      <c r="AW677" s="13" t="s">
        <v>33</v>
      </c>
      <c r="AX677" s="13" t="s">
        <v>77</v>
      </c>
      <c r="AY677" s="188" t="s">
        <v>337</v>
      </c>
    </row>
    <row r="678" s="13" customFormat="1">
      <c r="A678" s="13"/>
      <c r="B678" s="186"/>
      <c r="C678" s="13"/>
      <c r="D678" s="187" t="s">
        <v>345</v>
      </c>
      <c r="E678" s="188" t="s">
        <v>1</v>
      </c>
      <c r="F678" s="189" t="s">
        <v>1093</v>
      </c>
      <c r="G678" s="13"/>
      <c r="H678" s="190">
        <v>78.870000000000005</v>
      </c>
      <c r="I678" s="191"/>
      <c r="J678" s="13"/>
      <c r="K678" s="13"/>
      <c r="L678" s="186"/>
      <c r="M678" s="192"/>
      <c r="N678" s="193"/>
      <c r="O678" s="193"/>
      <c r="P678" s="193"/>
      <c r="Q678" s="193"/>
      <c r="R678" s="193"/>
      <c r="S678" s="193"/>
      <c r="T678" s="19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188" t="s">
        <v>345</v>
      </c>
      <c r="AU678" s="188" t="s">
        <v>85</v>
      </c>
      <c r="AV678" s="13" t="s">
        <v>85</v>
      </c>
      <c r="AW678" s="13" t="s">
        <v>33</v>
      </c>
      <c r="AX678" s="13" t="s">
        <v>77</v>
      </c>
      <c r="AY678" s="188" t="s">
        <v>337</v>
      </c>
    </row>
    <row r="679" s="13" customFormat="1">
      <c r="A679" s="13"/>
      <c r="B679" s="186"/>
      <c r="C679" s="13"/>
      <c r="D679" s="187" t="s">
        <v>345</v>
      </c>
      <c r="E679" s="188" t="s">
        <v>1</v>
      </c>
      <c r="F679" s="189" t="s">
        <v>1094</v>
      </c>
      <c r="G679" s="13"/>
      <c r="H679" s="190">
        <v>238.29300000000001</v>
      </c>
      <c r="I679" s="191"/>
      <c r="J679" s="13"/>
      <c r="K679" s="13"/>
      <c r="L679" s="186"/>
      <c r="M679" s="192"/>
      <c r="N679" s="193"/>
      <c r="O679" s="193"/>
      <c r="P679" s="193"/>
      <c r="Q679" s="193"/>
      <c r="R679" s="193"/>
      <c r="S679" s="193"/>
      <c r="T679" s="19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88" t="s">
        <v>345</v>
      </c>
      <c r="AU679" s="188" t="s">
        <v>85</v>
      </c>
      <c r="AV679" s="13" t="s">
        <v>85</v>
      </c>
      <c r="AW679" s="13" t="s">
        <v>33</v>
      </c>
      <c r="AX679" s="13" t="s">
        <v>77</v>
      </c>
      <c r="AY679" s="188" t="s">
        <v>337</v>
      </c>
    </row>
    <row r="680" s="14" customFormat="1">
      <c r="A680" s="14"/>
      <c r="B680" s="195"/>
      <c r="C680" s="14"/>
      <c r="D680" s="187" t="s">
        <v>345</v>
      </c>
      <c r="E680" s="196" t="s">
        <v>1</v>
      </c>
      <c r="F680" s="197" t="s">
        <v>363</v>
      </c>
      <c r="G680" s="14"/>
      <c r="H680" s="198">
        <v>366.28800000000001</v>
      </c>
      <c r="I680" s="199"/>
      <c r="J680" s="14"/>
      <c r="K680" s="14"/>
      <c r="L680" s="195"/>
      <c r="M680" s="200"/>
      <c r="N680" s="201"/>
      <c r="O680" s="201"/>
      <c r="P680" s="201"/>
      <c r="Q680" s="201"/>
      <c r="R680" s="201"/>
      <c r="S680" s="201"/>
      <c r="T680" s="202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196" t="s">
        <v>345</v>
      </c>
      <c r="AU680" s="196" t="s">
        <v>85</v>
      </c>
      <c r="AV680" s="14" t="s">
        <v>88</v>
      </c>
      <c r="AW680" s="14" t="s">
        <v>33</v>
      </c>
      <c r="AX680" s="14" t="s">
        <v>8</v>
      </c>
      <c r="AY680" s="196" t="s">
        <v>337</v>
      </c>
    </row>
    <row r="681" s="2" customFormat="1" ht="16.5" customHeight="1">
      <c r="A681" s="37"/>
      <c r="B681" s="172"/>
      <c r="C681" s="173" t="s">
        <v>1095</v>
      </c>
      <c r="D681" s="173" t="s">
        <v>339</v>
      </c>
      <c r="E681" s="174" t="s">
        <v>1096</v>
      </c>
      <c r="F681" s="175" t="s">
        <v>1097</v>
      </c>
      <c r="G681" s="176" t="s">
        <v>496</v>
      </c>
      <c r="H681" s="177">
        <v>2</v>
      </c>
      <c r="I681" s="178"/>
      <c r="J681" s="179">
        <f>ROUND(I681*H681,0)</f>
        <v>0</v>
      </c>
      <c r="K681" s="175" t="s">
        <v>343</v>
      </c>
      <c r="L681" s="38"/>
      <c r="M681" s="180" t="s">
        <v>1</v>
      </c>
      <c r="N681" s="181" t="s">
        <v>42</v>
      </c>
      <c r="O681" s="76"/>
      <c r="P681" s="182">
        <f>O681*H681</f>
        <v>0</v>
      </c>
      <c r="Q681" s="182">
        <v>0.000176</v>
      </c>
      <c r="R681" s="182">
        <f>Q681*H681</f>
        <v>0.00035199999999999999</v>
      </c>
      <c r="S681" s="182">
        <v>0</v>
      </c>
      <c r="T681" s="183">
        <f>S681*H681</f>
        <v>0</v>
      </c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R681" s="184" t="s">
        <v>91</v>
      </c>
      <c r="AT681" s="184" t="s">
        <v>339</v>
      </c>
      <c r="AU681" s="184" t="s">
        <v>85</v>
      </c>
      <c r="AY681" s="18" t="s">
        <v>337</v>
      </c>
      <c r="BE681" s="185">
        <f>IF(N681="základní",J681,0)</f>
        <v>0</v>
      </c>
      <c r="BF681" s="185">
        <f>IF(N681="snížená",J681,0)</f>
        <v>0</v>
      </c>
      <c r="BG681" s="185">
        <f>IF(N681="zákl. přenesená",J681,0)</f>
        <v>0</v>
      </c>
      <c r="BH681" s="185">
        <f>IF(N681="sníž. přenesená",J681,0)</f>
        <v>0</v>
      </c>
      <c r="BI681" s="185">
        <f>IF(N681="nulová",J681,0)</f>
        <v>0</v>
      </c>
      <c r="BJ681" s="18" t="s">
        <v>8</v>
      </c>
      <c r="BK681" s="185">
        <f>ROUND(I681*H681,0)</f>
        <v>0</v>
      </c>
      <c r="BL681" s="18" t="s">
        <v>91</v>
      </c>
      <c r="BM681" s="184" t="s">
        <v>1098</v>
      </c>
    </row>
    <row r="682" s="13" customFormat="1">
      <c r="A682" s="13"/>
      <c r="B682" s="186"/>
      <c r="C682" s="13"/>
      <c r="D682" s="187" t="s">
        <v>345</v>
      </c>
      <c r="E682" s="188" t="s">
        <v>1</v>
      </c>
      <c r="F682" s="189" t="s">
        <v>1099</v>
      </c>
      <c r="G682" s="13"/>
      <c r="H682" s="190">
        <v>2</v>
      </c>
      <c r="I682" s="191"/>
      <c r="J682" s="13"/>
      <c r="K682" s="13"/>
      <c r="L682" s="186"/>
      <c r="M682" s="192"/>
      <c r="N682" s="193"/>
      <c r="O682" s="193"/>
      <c r="P682" s="193"/>
      <c r="Q682" s="193"/>
      <c r="R682" s="193"/>
      <c r="S682" s="193"/>
      <c r="T682" s="19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188" t="s">
        <v>345</v>
      </c>
      <c r="AU682" s="188" t="s">
        <v>85</v>
      </c>
      <c r="AV682" s="13" t="s">
        <v>85</v>
      </c>
      <c r="AW682" s="13" t="s">
        <v>33</v>
      </c>
      <c r="AX682" s="13" t="s">
        <v>8</v>
      </c>
      <c r="AY682" s="188" t="s">
        <v>337</v>
      </c>
    </row>
    <row r="683" s="2" customFormat="1" ht="16.5" customHeight="1">
      <c r="A683" s="37"/>
      <c r="B683" s="172"/>
      <c r="C683" s="211" t="s">
        <v>1100</v>
      </c>
      <c r="D683" s="211" t="s">
        <v>400</v>
      </c>
      <c r="E683" s="212" t="s">
        <v>1101</v>
      </c>
      <c r="F683" s="213" t="s">
        <v>1102</v>
      </c>
      <c r="G683" s="214" t="s">
        <v>496</v>
      </c>
      <c r="H683" s="215">
        <v>2</v>
      </c>
      <c r="I683" s="216"/>
      <c r="J683" s="217">
        <f>ROUND(I683*H683,0)</f>
        <v>0</v>
      </c>
      <c r="K683" s="213" t="s">
        <v>343</v>
      </c>
      <c r="L683" s="218"/>
      <c r="M683" s="219" t="s">
        <v>1</v>
      </c>
      <c r="N683" s="220" t="s">
        <v>42</v>
      </c>
      <c r="O683" s="76"/>
      <c r="P683" s="182">
        <f>O683*H683</f>
        <v>0</v>
      </c>
      <c r="Q683" s="182">
        <v>0.012</v>
      </c>
      <c r="R683" s="182">
        <f>Q683*H683</f>
        <v>0.024</v>
      </c>
      <c r="S683" s="182">
        <v>0</v>
      </c>
      <c r="T683" s="183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184" t="s">
        <v>376</v>
      </c>
      <c r="AT683" s="184" t="s">
        <v>400</v>
      </c>
      <c r="AU683" s="184" t="s">
        <v>85</v>
      </c>
      <c r="AY683" s="18" t="s">
        <v>337</v>
      </c>
      <c r="BE683" s="185">
        <f>IF(N683="základní",J683,0)</f>
        <v>0</v>
      </c>
      <c r="BF683" s="185">
        <f>IF(N683="snížená",J683,0)</f>
        <v>0</v>
      </c>
      <c r="BG683" s="185">
        <f>IF(N683="zákl. přenesená",J683,0)</f>
        <v>0</v>
      </c>
      <c r="BH683" s="185">
        <f>IF(N683="sníž. přenesená",J683,0)</f>
        <v>0</v>
      </c>
      <c r="BI683" s="185">
        <f>IF(N683="nulová",J683,0)</f>
        <v>0</v>
      </c>
      <c r="BJ683" s="18" t="s">
        <v>8</v>
      </c>
      <c r="BK683" s="185">
        <f>ROUND(I683*H683,0)</f>
        <v>0</v>
      </c>
      <c r="BL683" s="18" t="s">
        <v>91</v>
      </c>
      <c r="BM683" s="184" t="s">
        <v>1103</v>
      </c>
    </row>
    <row r="684" s="13" customFormat="1">
      <c r="A684" s="13"/>
      <c r="B684" s="186"/>
      <c r="C684" s="13"/>
      <c r="D684" s="187" t="s">
        <v>345</v>
      </c>
      <c r="E684" s="188" t="s">
        <v>1</v>
      </c>
      <c r="F684" s="189" t="s">
        <v>1099</v>
      </c>
      <c r="G684" s="13"/>
      <c r="H684" s="190">
        <v>2</v>
      </c>
      <c r="I684" s="191"/>
      <c r="J684" s="13"/>
      <c r="K684" s="13"/>
      <c r="L684" s="186"/>
      <c r="M684" s="192"/>
      <c r="N684" s="193"/>
      <c r="O684" s="193"/>
      <c r="P684" s="193"/>
      <c r="Q684" s="193"/>
      <c r="R684" s="193"/>
      <c r="S684" s="193"/>
      <c r="T684" s="19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188" t="s">
        <v>345</v>
      </c>
      <c r="AU684" s="188" t="s">
        <v>85</v>
      </c>
      <c r="AV684" s="13" t="s">
        <v>85</v>
      </c>
      <c r="AW684" s="13" t="s">
        <v>33</v>
      </c>
      <c r="AX684" s="13" t="s">
        <v>8</v>
      </c>
      <c r="AY684" s="188" t="s">
        <v>337</v>
      </c>
    </row>
    <row r="685" s="2" customFormat="1" ht="21.75" customHeight="1">
      <c r="A685" s="37"/>
      <c r="B685" s="172"/>
      <c r="C685" s="173" t="s">
        <v>1104</v>
      </c>
      <c r="D685" s="173" t="s">
        <v>339</v>
      </c>
      <c r="E685" s="174" t="s">
        <v>1105</v>
      </c>
      <c r="F685" s="175" t="s">
        <v>1106</v>
      </c>
      <c r="G685" s="176" t="s">
        <v>342</v>
      </c>
      <c r="H685" s="177">
        <v>31.003</v>
      </c>
      <c r="I685" s="178"/>
      <c r="J685" s="179">
        <f>ROUND(I685*H685,0)</f>
        <v>0</v>
      </c>
      <c r="K685" s="175" t="s">
        <v>343</v>
      </c>
      <c r="L685" s="38"/>
      <c r="M685" s="180" t="s">
        <v>1</v>
      </c>
      <c r="N685" s="181" t="s">
        <v>42</v>
      </c>
      <c r="O685" s="76"/>
      <c r="P685" s="182">
        <f>O685*H685</f>
        <v>0</v>
      </c>
      <c r="Q685" s="182">
        <v>0</v>
      </c>
      <c r="R685" s="182">
        <f>Q685*H685</f>
        <v>0</v>
      </c>
      <c r="S685" s="182">
        <v>0.18099999999999999</v>
      </c>
      <c r="T685" s="183">
        <f>S685*H685</f>
        <v>5.6115430000000002</v>
      </c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R685" s="184" t="s">
        <v>91</v>
      </c>
      <c r="AT685" s="184" t="s">
        <v>339</v>
      </c>
      <c r="AU685" s="184" t="s">
        <v>85</v>
      </c>
      <c r="AY685" s="18" t="s">
        <v>337</v>
      </c>
      <c r="BE685" s="185">
        <f>IF(N685="základní",J685,0)</f>
        <v>0</v>
      </c>
      <c r="BF685" s="185">
        <f>IF(N685="snížená",J685,0)</f>
        <v>0</v>
      </c>
      <c r="BG685" s="185">
        <f>IF(N685="zákl. přenesená",J685,0)</f>
        <v>0</v>
      </c>
      <c r="BH685" s="185">
        <f>IF(N685="sníž. přenesená",J685,0)</f>
        <v>0</v>
      </c>
      <c r="BI685" s="185">
        <f>IF(N685="nulová",J685,0)</f>
        <v>0</v>
      </c>
      <c r="BJ685" s="18" t="s">
        <v>8</v>
      </c>
      <c r="BK685" s="185">
        <f>ROUND(I685*H685,0)</f>
        <v>0</v>
      </c>
      <c r="BL685" s="18" t="s">
        <v>91</v>
      </c>
      <c r="BM685" s="184" t="s">
        <v>1107</v>
      </c>
    </row>
    <row r="686" s="13" customFormat="1">
      <c r="A686" s="13"/>
      <c r="B686" s="186"/>
      <c r="C686" s="13"/>
      <c r="D686" s="187" t="s">
        <v>345</v>
      </c>
      <c r="E686" s="188" t="s">
        <v>1</v>
      </c>
      <c r="F686" s="189" t="s">
        <v>1108</v>
      </c>
      <c r="G686" s="13"/>
      <c r="H686" s="190">
        <v>10.336</v>
      </c>
      <c r="I686" s="191"/>
      <c r="J686" s="13"/>
      <c r="K686" s="13"/>
      <c r="L686" s="186"/>
      <c r="M686" s="192"/>
      <c r="N686" s="193"/>
      <c r="O686" s="193"/>
      <c r="P686" s="193"/>
      <c r="Q686" s="193"/>
      <c r="R686" s="193"/>
      <c r="S686" s="193"/>
      <c r="T686" s="19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188" t="s">
        <v>345</v>
      </c>
      <c r="AU686" s="188" t="s">
        <v>85</v>
      </c>
      <c r="AV686" s="13" t="s">
        <v>85</v>
      </c>
      <c r="AW686" s="13" t="s">
        <v>33</v>
      </c>
      <c r="AX686" s="13" t="s">
        <v>77</v>
      </c>
      <c r="AY686" s="188" t="s">
        <v>337</v>
      </c>
    </row>
    <row r="687" s="14" customFormat="1">
      <c r="A687" s="14"/>
      <c r="B687" s="195"/>
      <c r="C687" s="14"/>
      <c r="D687" s="187" t="s">
        <v>345</v>
      </c>
      <c r="E687" s="196" t="s">
        <v>1</v>
      </c>
      <c r="F687" s="197" t="s">
        <v>1109</v>
      </c>
      <c r="G687" s="14"/>
      <c r="H687" s="198">
        <v>10.336</v>
      </c>
      <c r="I687" s="199"/>
      <c r="J687" s="14"/>
      <c r="K687" s="14"/>
      <c r="L687" s="195"/>
      <c r="M687" s="200"/>
      <c r="N687" s="201"/>
      <c r="O687" s="201"/>
      <c r="P687" s="201"/>
      <c r="Q687" s="201"/>
      <c r="R687" s="201"/>
      <c r="S687" s="201"/>
      <c r="T687" s="202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196" t="s">
        <v>345</v>
      </c>
      <c r="AU687" s="196" t="s">
        <v>85</v>
      </c>
      <c r="AV687" s="14" t="s">
        <v>88</v>
      </c>
      <c r="AW687" s="14" t="s">
        <v>33</v>
      </c>
      <c r="AX687" s="14" t="s">
        <v>77</v>
      </c>
      <c r="AY687" s="196" t="s">
        <v>337</v>
      </c>
    </row>
    <row r="688" s="13" customFormat="1">
      <c r="A688" s="13"/>
      <c r="B688" s="186"/>
      <c r="C688" s="13"/>
      <c r="D688" s="187" t="s">
        <v>345</v>
      </c>
      <c r="E688" s="188" t="s">
        <v>1</v>
      </c>
      <c r="F688" s="189" t="s">
        <v>1110</v>
      </c>
      <c r="G688" s="13"/>
      <c r="H688" s="190">
        <v>8</v>
      </c>
      <c r="I688" s="191"/>
      <c r="J688" s="13"/>
      <c r="K688" s="13"/>
      <c r="L688" s="186"/>
      <c r="M688" s="192"/>
      <c r="N688" s="193"/>
      <c r="O688" s="193"/>
      <c r="P688" s="193"/>
      <c r="Q688" s="193"/>
      <c r="R688" s="193"/>
      <c r="S688" s="193"/>
      <c r="T688" s="19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88" t="s">
        <v>345</v>
      </c>
      <c r="AU688" s="188" t="s">
        <v>85</v>
      </c>
      <c r="AV688" s="13" t="s">
        <v>85</v>
      </c>
      <c r="AW688" s="13" t="s">
        <v>33</v>
      </c>
      <c r="AX688" s="13" t="s">
        <v>77</v>
      </c>
      <c r="AY688" s="188" t="s">
        <v>337</v>
      </c>
    </row>
    <row r="689" s="13" customFormat="1">
      <c r="A689" s="13"/>
      <c r="B689" s="186"/>
      <c r="C689" s="13"/>
      <c r="D689" s="187" t="s">
        <v>345</v>
      </c>
      <c r="E689" s="188" t="s">
        <v>1</v>
      </c>
      <c r="F689" s="189" t="s">
        <v>1111</v>
      </c>
      <c r="G689" s="13"/>
      <c r="H689" s="190">
        <v>10.630000000000001</v>
      </c>
      <c r="I689" s="191"/>
      <c r="J689" s="13"/>
      <c r="K689" s="13"/>
      <c r="L689" s="186"/>
      <c r="M689" s="192"/>
      <c r="N689" s="193"/>
      <c r="O689" s="193"/>
      <c r="P689" s="193"/>
      <c r="Q689" s="193"/>
      <c r="R689" s="193"/>
      <c r="S689" s="193"/>
      <c r="T689" s="19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188" t="s">
        <v>345</v>
      </c>
      <c r="AU689" s="188" t="s">
        <v>85</v>
      </c>
      <c r="AV689" s="13" t="s">
        <v>85</v>
      </c>
      <c r="AW689" s="13" t="s">
        <v>33</v>
      </c>
      <c r="AX689" s="13" t="s">
        <v>77</v>
      </c>
      <c r="AY689" s="188" t="s">
        <v>337</v>
      </c>
    </row>
    <row r="690" s="13" customFormat="1">
      <c r="A690" s="13"/>
      <c r="B690" s="186"/>
      <c r="C690" s="13"/>
      <c r="D690" s="187" t="s">
        <v>345</v>
      </c>
      <c r="E690" s="188" t="s">
        <v>1</v>
      </c>
      <c r="F690" s="189" t="s">
        <v>1112</v>
      </c>
      <c r="G690" s="13"/>
      <c r="H690" s="190">
        <v>2.0369999999999999</v>
      </c>
      <c r="I690" s="191"/>
      <c r="J690" s="13"/>
      <c r="K690" s="13"/>
      <c r="L690" s="186"/>
      <c r="M690" s="192"/>
      <c r="N690" s="193"/>
      <c r="O690" s="193"/>
      <c r="P690" s="193"/>
      <c r="Q690" s="193"/>
      <c r="R690" s="193"/>
      <c r="S690" s="193"/>
      <c r="T690" s="19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88" t="s">
        <v>345</v>
      </c>
      <c r="AU690" s="188" t="s">
        <v>85</v>
      </c>
      <c r="AV690" s="13" t="s">
        <v>85</v>
      </c>
      <c r="AW690" s="13" t="s">
        <v>33</v>
      </c>
      <c r="AX690" s="13" t="s">
        <v>77</v>
      </c>
      <c r="AY690" s="188" t="s">
        <v>337</v>
      </c>
    </row>
    <row r="691" s="14" customFormat="1">
      <c r="A691" s="14"/>
      <c r="B691" s="195"/>
      <c r="C691" s="14"/>
      <c r="D691" s="187" t="s">
        <v>345</v>
      </c>
      <c r="E691" s="196" t="s">
        <v>1</v>
      </c>
      <c r="F691" s="197" t="s">
        <v>1113</v>
      </c>
      <c r="G691" s="14"/>
      <c r="H691" s="198">
        <v>20.667000000000002</v>
      </c>
      <c r="I691" s="199"/>
      <c r="J691" s="14"/>
      <c r="K691" s="14"/>
      <c r="L691" s="195"/>
      <c r="M691" s="200"/>
      <c r="N691" s="201"/>
      <c r="O691" s="201"/>
      <c r="P691" s="201"/>
      <c r="Q691" s="201"/>
      <c r="R691" s="201"/>
      <c r="S691" s="201"/>
      <c r="T691" s="202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196" t="s">
        <v>345</v>
      </c>
      <c r="AU691" s="196" t="s">
        <v>85</v>
      </c>
      <c r="AV691" s="14" t="s">
        <v>88</v>
      </c>
      <c r="AW691" s="14" t="s">
        <v>33</v>
      </c>
      <c r="AX691" s="14" t="s">
        <v>77</v>
      </c>
      <c r="AY691" s="196" t="s">
        <v>337</v>
      </c>
    </row>
    <row r="692" s="15" customFormat="1">
      <c r="A692" s="15"/>
      <c r="B692" s="203"/>
      <c r="C692" s="15"/>
      <c r="D692" s="187" t="s">
        <v>345</v>
      </c>
      <c r="E692" s="204" t="s">
        <v>1</v>
      </c>
      <c r="F692" s="205" t="s">
        <v>353</v>
      </c>
      <c r="G692" s="15"/>
      <c r="H692" s="206">
        <v>31.003</v>
      </c>
      <c r="I692" s="207"/>
      <c r="J692" s="15"/>
      <c r="K692" s="15"/>
      <c r="L692" s="203"/>
      <c r="M692" s="208"/>
      <c r="N692" s="209"/>
      <c r="O692" s="209"/>
      <c r="P692" s="209"/>
      <c r="Q692" s="209"/>
      <c r="R692" s="209"/>
      <c r="S692" s="209"/>
      <c r="T692" s="210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04" t="s">
        <v>345</v>
      </c>
      <c r="AU692" s="204" t="s">
        <v>85</v>
      </c>
      <c r="AV692" s="15" t="s">
        <v>91</v>
      </c>
      <c r="AW692" s="15" t="s">
        <v>33</v>
      </c>
      <c r="AX692" s="15" t="s">
        <v>8</v>
      </c>
      <c r="AY692" s="204" t="s">
        <v>337</v>
      </c>
    </row>
    <row r="693" s="2" customFormat="1" ht="21.75" customHeight="1">
      <c r="A693" s="37"/>
      <c r="B693" s="172"/>
      <c r="C693" s="173" t="s">
        <v>1114</v>
      </c>
      <c r="D693" s="173" t="s">
        <v>339</v>
      </c>
      <c r="E693" s="174" t="s">
        <v>1115</v>
      </c>
      <c r="F693" s="175" t="s">
        <v>1116</v>
      </c>
      <c r="G693" s="176" t="s">
        <v>359</v>
      </c>
      <c r="H693" s="177">
        <v>2.6739999999999999</v>
      </c>
      <c r="I693" s="178"/>
      <c r="J693" s="179">
        <f>ROUND(I693*H693,0)</f>
        <v>0</v>
      </c>
      <c r="K693" s="175" t="s">
        <v>343</v>
      </c>
      <c r="L693" s="38"/>
      <c r="M693" s="180" t="s">
        <v>1</v>
      </c>
      <c r="N693" s="181" t="s">
        <v>42</v>
      </c>
      <c r="O693" s="76"/>
      <c r="P693" s="182">
        <f>O693*H693</f>
        <v>0</v>
      </c>
      <c r="Q693" s="182">
        <v>0</v>
      </c>
      <c r="R693" s="182">
        <f>Q693*H693</f>
        <v>0</v>
      </c>
      <c r="S693" s="182">
        <v>1.671</v>
      </c>
      <c r="T693" s="183">
        <f>S693*H693</f>
        <v>4.4682539999999999</v>
      </c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R693" s="184" t="s">
        <v>91</v>
      </c>
      <c r="AT693" s="184" t="s">
        <v>339</v>
      </c>
      <c r="AU693" s="184" t="s">
        <v>85</v>
      </c>
      <c r="AY693" s="18" t="s">
        <v>337</v>
      </c>
      <c r="BE693" s="185">
        <f>IF(N693="základní",J693,0)</f>
        <v>0</v>
      </c>
      <c r="BF693" s="185">
        <f>IF(N693="snížená",J693,0)</f>
        <v>0</v>
      </c>
      <c r="BG693" s="185">
        <f>IF(N693="zákl. přenesená",J693,0)</f>
        <v>0</v>
      </c>
      <c r="BH693" s="185">
        <f>IF(N693="sníž. přenesená",J693,0)</f>
        <v>0</v>
      </c>
      <c r="BI693" s="185">
        <f>IF(N693="nulová",J693,0)</f>
        <v>0</v>
      </c>
      <c r="BJ693" s="18" t="s">
        <v>8</v>
      </c>
      <c r="BK693" s="185">
        <f>ROUND(I693*H693,0)</f>
        <v>0</v>
      </c>
      <c r="BL693" s="18" t="s">
        <v>91</v>
      </c>
      <c r="BM693" s="184" t="s">
        <v>1117</v>
      </c>
    </row>
    <row r="694" s="13" customFormat="1">
      <c r="A694" s="13"/>
      <c r="B694" s="186"/>
      <c r="C694" s="13"/>
      <c r="D694" s="187" t="s">
        <v>345</v>
      </c>
      <c r="E694" s="188" t="s">
        <v>1</v>
      </c>
      <c r="F694" s="189" t="s">
        <v>1118</v>
      </c>
      <c r="G694" s="13"/>
      <c r="H694" s="190">
        <v>1.6859999999999999</v>
      </c>
      <c r="I694" s="191"/>
      <c r="J694" s="13"/>
      <c r="K694" s="13"/>
      <c r="L694" s="186"/>
      <c r="M694" s="192"/>
      <c r="N694" s="193"/>
      <c r="O694" s="193"/>
      <c r="P694" s="193"/>
      <c r="Q694" s="193"/>
      <c r="R694" s="193"/>
      <c r="S694" s="193"/>
      <c r="T694" s="19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188" t="s">
        <v>345</v>
      </c>
      <c r="AU694" s="188" t="s">
        <v>85</v>
      </c>
      <c r="AV694" s="13" t="s">
        <v>85</v>
      </c>
      <c r="AW694" s="13" t="s">
        <v>33</v>
      </c>
      <c r="AX694" s="13" t="s">
        <v>77</v>
      </c>
      <c r="AY694" s="188" t="s">
        <v>337</v>
      </c>
    </row>
    <row r="695" s="13" customFormat="1">
      <c r="A695" s="13"/>
      <c r="B695" s="186"/>
      <c r="C695" s="13"/>
      <c r="D695" s="187" t="s">
        <v>345</v>
      </c>
      <c r="E695" s="188" t="s">
        <v>1</v>
      </c>
      <c r="F695" s="189" t="s">
        <v>1119</v>
      </c>
      <c r="G695" s="13"/>
      <c r="H695" s="190">
        <v>0.98799999999999999</v>
      </c>
      <c r="I695" s="191"/>
      <c r="J695" s="13"/>
      <c r="K695" s="13"/>
      <c r="L695" s="186"/>
      <c r="M695" s="192"/>
      <c r="N695" s="193"/>
      <c r="O695" s="193"/>
      <c r="P695" s="193"/>
      <c r="Q695" s="193"/>
      <c r="R695" s="193"/>
      <c r="S695" s="193"/>
      <c r="T695" s="194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188" t="s">
        <v>345</v>
      </c>
      <c r="AU695" s="188" t="s">
        <v>85</v>
      </c>
      <c r="AV695" s="13" t="s">
        <v>85</v>
      </c>
      <c r="AW695" s="13" t="s">
        <v>33</v>
      </c>
      <c r="AX695" s="13" t="s">
        <v>77</v>
      </c>
      <c r="AY695" s="188" t="s">
        <v>337</v>
      </c>
    </row>
    <row r="696" s="14" customFormat="1">
      <c r="A696" s="14"/>
      <c r="B696" s="195"/>
      <c r="C696" s="14"/>
      <c r="D696" s="187" t="s">
        <v>345</v>
      </c>
      <c r="E696" s="196" t="s">
        <v>1</v>
      </c>
      <c r="F696" s="197" t="s">
        <v>1120</v>
      </c>
      <c r="G696" s="14"/>
      <c r="H696" s="198">
        <v>2.6739999999999999</v>
      </c>
      <c r="I696" s="199"/>
      <c r="J696" s="14"/>
      <c r="K696" s="14"/>
      <c r="L696" s="195"/>
      <c r="M696" s="200"/>
      <c r="N696" s="201"/>
      <c r="O696" s="201"/>
      <c r="P696" s="201"/>
      <c r="Q696" s="201"/>
      <c r="R696" s="201"/>
      <c r="S696" s="201"/>
      <c r="T696" s="202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196" t="s">
        <v>345</v>
      </c>
      <c r="AU696" s="196" t="s">
        <v>85</v>
      </c>
      <c r="AV696" s="14" t="s">
        <v>88</v>
      </c>
      <c r="AW696" s="14" t="s">
        <v>33</v>
      </c>
      <c r="AX696" s="14" t="s">
        <v>8</v>
      </c>
      <c r="AY696" s="196" t="s">
        <v>337</v>
      </c>
    </row>
    <row r="697" s="2" customFormat="1" ht="21.75" customHeight="1">
      <c r="A697" s="37"/>
      <c r="B697" s="172"/>
      <c r="C697" s="173" t="s">
        <v>1121</v>
      </c>
      <c r="D697" s="173" t="s">
        <v>339</v>
      </c>
      <c r="E697" s="174" t="s">
        <v>1122</v>
      </c>
      <c r="F697" s="175" t="s">
        <v>1123</v>
      </c>
      <c r="G697" s="176" t="s">
        <v>342</v>
      </c>
      <c r="H697" s="177">
        <v>1.6799999999999999</v>
      </c>
      <c r="I697" s="178"/>
      <c r="J697" s="179">
        <f>ROUND(I697*H697,0)</f>
        <v>0</v>
      </c>
      <c r="K697" s="175" t="s">
        <v>343</v>
      </c>
      <c r="L697" s="38"/>
      <c r="M697" s="180" t="s">
        <v>1</v>
      </c>
      <c r="N697" s="181" t="s">
        <v>42</v>
      </c>
      <c r="O697" s="76"/>
      <c r="P697" s="182">
        <f>O697*H697</f>
        <v>0</v>
      </c>
      <c r="Q697" s="182">
        <v>0</v>
      </c>
      <c r="R697" s="182">
        <f>Q697*H697</f>
        <v>0</v>
      </c>
      <c r="S697" s="182">
        <v>0.10000000000000001</v>
      </c>
      <c r="T697" s="183">
        <f>S697*H697</f>
        <v>0.16800000000000001</v>
      </c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R697" s="184" t="s">
        <v>91</v>
      </c>
      <c r="AT697" s="184" t="s">
        <v>339</v>
      </c>
      <c r="AU697" s="184" t="s">
        <v>85</v>
      </c>
      <c r="AY697" s="18" t="s">
        <v>337</v>
      </c>
      <c r="BE697" s="185">
        <f>IF(N697="základní",J697,0)</f>
        <v>0</v>
      </c>
      <c r="BF697" s="185">
        <f>IF(N697="snížená",J697,0)</f>
        <v>0</v>
      </c>
      <c r="BG697" s="185">
        <f>IF(N697="zákl. přenesená",J697,0)</f>
        <v>0</v>
      </c>
      <c r="BH697" s="185">
        <f>IF(N697="sníž. přenesená",J697,0)</f>
        <v>0</v>
      </c>
      <c r="BI697" s="185">
        <f>IF(N697="nulová",J697,0)</f>
        <v>0</v>
      </c>
      <c r="BJ697" s="18" t="s">
        <v>8</v>
      </c>
      <c r="BK697" s="185">
        <f>ROUND(I697*H697,0)</f>
        <v>0</v>
      </c>
      <c r="BL697" s="18" t="s">
        <v>91</v>
      </c>
      <c r="BM697" s="184" t="s">
        <v>1124</v>
      </c>
    </row>
    <row r="698" s="13" customFormat="1">
      <c r="A698" s="13"/>
      <c r="B698" s="186"/>
      <c r="C698" s="13"/>
      <c r="D698" s="187" t="s">
        <v>345</v>
      </c>
      <c r="E698" s="188" t="s">
        <v>1</v>
      </c>
      <c r="F698" s="189" t="s">
        <v>1125</v>
      </c>
      <c r="G698" s="13"/>
      <c r="H698" s="190">
        <v>1.6799999999999999</v>
      </c>
      <c r="I698" s="191"/>
      <c r="J698" s="13"/>
      <c r="K698" s="13"/>
      <c r="L698" s="186"/>
      <c r="M698" s="192"/>
      <c r="N698" s="193"/>
      <c r="O698" s="193"/>
      <c r="P698" s="193"/>
      <c r="Q698" s="193"/>
      <c r="R698" s="193"/>
      <c r="S698" s="193"/>
      <c r="T698" s="194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188" t="s">
        <v>345</v>
      </c>
      <c r="AU698" s="188" t="s">
        <v>85</v>
      </c>
      <c r="AV698" s="13" t="s">
        <v>85</v>
      </c>
      <c r="AW698" s="13" t="s">
        <v>33</v>
      </c>
      <c r="AX698" s="13" t="s">
        <v>77</v>
      </c>
      <c r="AY698" s="188" t="s">
        <v>337</v>
      </c>
    </row>
    <row r="699" s="14" customFormat="1">
      <c r="A699" s="14"/>
      <c r="B699" s="195"/>
      <c r="C699" s="14"/>
      <c r="D699" s="187" t="s">
        <v>345</v>
      </c>
      <c r="E699" s="196" t="s">
        <v>1</v>
      </c>
      <c r="F699" s="197" t="s">
        <v>363</v>
      </c>
      <c r="G699" s="14"/>
      <c r="H699" s="198">
        <v>1.6799999999999999</v>
      </c>
      <c r="I699" s="199"/>
      <c r="J699" s="14"/>
      <c r="K699" s="14"/>
      <c r="L699" s="195"/>
      <c r="M699" s="200"/>
      <c r="N699" s="201"/>
      <c r="O699" s="201"/>
      <c r="P699" s="201"/>
      <c r="Q699" s="201"/>
      <c r="R699" s="201"/>
      <c r="S699" s="201"/>
      <c r="T699" s="202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196" t="s">
        <v>345</v>
      </c>
      <c r="AU699" s="196" t="s">
        <v>85</v>
      </c>
      <c r="AV699" s="14" t="s">
        <v>88</v>
      </c>
      <c r="AW699" s="14" t="s">
        <v>33</v>
      </c>
      <c r="AX699" s="14" t="s">
        <v>8</v>
      </c>
      <c r="AY699" s="196" t="s">
        <v>337</v>
      </c>
    </row>
    <row r="700" s="2" customFormat="1" ht="24.15" customHeight="1">
      <c r="A700" s="37"/>
      <c r="B700" s="172"/>
      <c r="C700" s="173" t="s">
        <v>1126</v>
      </c>
      <c r="D700" s="173" t="s">
        <v>339</v>
      </c>
      <c r="E700" s="174" t="s">
        <v>1127</v>
      </c>
      <c r="F700" s="175" t="s">
        <v>1128</v>
      </c>
      <c r="G700" s="176" t="s">
        <v>342</v>
      </c>
      <c r="H700" s="177">
        <v>29.645</v>
      </c>
      <c r="I700" s="178"/>
      <c r="J700" s="179">
        <f>ROUND(I700*H700,0)</f>
        <v>0</v>
      </c>
      <c r="K700" s="175" t="s">
        <v>343</v>
      </c>
      <c r="L700" s="38"/>
      <c r="M700" s="180" t="s">
        <v>1</v>
      </c>
      <c r="N700" s="181" t="s">
        <v>42</v>
      </c>
      <c r="O700" s="76"/>
      <c r="P700" s="182">
        <f>O700*H700</f>
        <v>0</v>
      </c>
      <c r="Q700" s="182">
        <v>0</v>
      </c>
      <c r="R700" s="182">
        <f>Q700*H700</f>
        <v>0</v>
      </c>
      <c r="S700" s="182">
        <v>0.087999999999999995</v>
      </c>
      <c r="T700" s="183">
        <f>S700*H700</f>
        <v>2.6087599999999997</v>
      </c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R700" s="184" t="s">
        <v>91</v>
      </c>
      <c r="AT700" s="184" t="s">
        <v>339</v>
      </c>
      <c r="AU700" s="184" t="s">
        <v>85</v>
      </c>
      <c r="AY700" s="18" t="s">
        <v>337</v>
      </c>
      <c r="BE700" s="185">
        <f>IF(N700="základní",J700,0)</f>
        <v>0</v>
      </c>
      <c r="BF700" s="185">
        <f>IF(N700="snížená",J700,0)</f>
        <v>0</v>
      </c>
      <c r="BG700" s="185">
        <f>IF(N700="zákl. přenesená",J700,0)</f>
        <v>0</v>
      </c>
      <c r="BH700" s="185">
        <f>IF(N700="sníž. přenesená",J700,0)</f>
        <v>0</v>
      </c>
      <c r="BI700" s="185">
        <f>IF(N700="nulová",J700,0)</f>
        <v>0</v>
      </c>
      <c r="BJ700" s="18" t="s">
        <v>8</v>
      </c>
      <c r="BK700" s="185">
        <f>ROUND(I700*H700,0)</f>
        <v>0</v>
      </c>
      <c r="BL700" s="18" t="s">
        <v>91</v>
      </c>
      <c r="BM700" s="184" t="s">
        <v>1129</v>
      </c>
    </row>
    <row r="701" s="13" customFormat="1">
      <c r="A701" s="13"/>
      <c r="B701" s="186"/>
      <c r="C701" s="13"/>
      <c r="D701" s="187" t="s">
        <v>345</v>
      </c>
      <c r="E701" s="188" t="s">
        <v>1</v>
      </c>
      <c r="F701" s="189" t="s">
        <v>1130</v>
      </c>
      <c r="G701" s="13"/>
      <c r="H701" s="190">
        <v>1.25</v>
      </c>
      <c r="I701" s="191"/>
      <c r="J701" s="13"/>
      <c r="K701" s="13"/>
      <c r="L701" s="186"/>
      <c r="M701" s="192"/>
      <c r="N701" s="193"/>
      <c r="O701" s="193"/>
      <c r="P701" s="193"/>
      <c r="Q701" s="193"/>
      <c r="R701" s="193"/>
      <c r="S701" s="193"/>
      <c r="T701" s="19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188" t="s">
        <v>345</v>
      </c>
      <c r="AU701" s="188" t="s">
        <v>85</v>
      </c>
      <c r="AV701" s="13" t="s">
        <v>85</v>
      </c>
      <c r="AW701" s="13" t="s">
        <v>33</v>
      </c>
      <c r="AX701" s="13" t="s">
        <v>77</v>
      </c>
      <c r="AY701" s="188" t="s">
        <v>337</v>
      </c>
    </row>
    <row r="702" s="13" customFormat="1">
      <c r="A702" s="13"/>
      <c r="B702" s="186"/>
      <c r="C702" s="13"/>
      <c r="D702" s="187" t="s">
        <v>345</v>
      </c>
      <c r="E702" s="188" t="s">
        <v>1</v>
      </c>
      <c r="F702" s="189" t="s">
        <v>1131</v>
      </c>
      <c r="G702" s="13"/>
      <c r="H702" s="190">
        <v>15.355</v>
      </c>
      <c r="I702" s="191"/>
      <c r="J702" s="13"/>
      <c r="K702" s="13"/>
      <c r="L702" s="186"/>
      <c r="M702" s="192"/>
      <c r="N702" s="193"/>
      <c r="O702" s="193"/>
      <c r="P702" s="193"/>
      <c r="Q702" s="193"/>
      <c r="R702" s="193"/>
      <c r="S702" s="193"/>
      <c r="T702" s="19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88" t="s">
        <v>345</v>
      </c>
      <c r="AU702" s="188" t="s">
        <v>85</v>
      </c>
      <c r="AV702" s="13" t="s">
        <v>85</v>
      </c>
      <c r="AW702" s="13" t="s">
        <v>33</v>
      </c>
      <c r="AX702" s="13" t="s">
        <v>77</v>
      </c>
      <c r="AY702" s="188" t="s">
        <v>337</v>
      </c>
    </row>
    <row r="703" s="13" customFormat="1">
      <c r="A703" s="13"/>
      <c r="B703" s="186"/>
      <c r="C703" s="13"/>
      <c r="D703" s="187" t="s">
        <v>345</v>
      </c>
      <c r="E703" s="188" t="s">
        <v>1</v>
      </c>
      <c r="F703" s="189" t="s">
        <v>1132</v>
      </c>
      <c r="G703" s="13"/>
      <c r="H703" s="190">
        <v>13.039999999999999</v>
      </c>
      <c r="I703" s="191"/>
      <c r="J703" s="13"/>
      <c r="K703" s="13"/>
      <c r="L703" s="186"/>
      <c r="M703" s="192"/>
      <c r="N703" s="193"/>
      <c r="O703" s="193"/>
      <c r="P703" s="193"/>
      <c r="Q703" s="193"/>
      <c r="R703" s="193"/>
      <c r="S703" s="193"/>
      <c r="T703" s="19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88" t="s">
        <v>345</v>
      </c>
      <c r="AU703" s="188" t="s">
        <v>85</v>
      </c>
      <c r="AV703" s="13" t="s">
        <v>85</v>
      </c>
      <c r="AW703" s="13" t="s">
        <v>33</v>
      </c>
      <c r="AX703" s="13" t="s">
        <v>77</v>
      </c>
      <c r="AY703" s="188" t="s">
        <v>337</v>
      </c>
    </row>
    <row r="704" s="14" customFormat="1">
      <c r="A704" s="14"/>
      <c r="B704" s="195"/>
      <c r="C704" s="14"/>
      <c r="D704" s="187" t="s">
        <v>345</v>
      </c>
      <c r="E704" s="196" t="s">
        <v>1</v>
      </c>
      <c r="F704" s="197" t="s">
        <v>363</v>
      </c>
      <c r="G704" s="14"/>
      <c r="H704" s="198">
        <v>29.645</v>
      </c>
      <c r="I704" s="199"/>
      <c r="J704" s="14"/>
      <c r="K704" s="14"/>
      <c r="L704" s="195"/>
      <c r="M704" s="200"/>
      <c r="N704" s="201"/>
      <c r="O704" s="201"/>
      <c r="P704" s="201"/>
      <c r="Q704" s="201"/>
      <c r="R704" s="201"/>
      <c r="S704" s="201"/>
      <c r="T704" s="202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196" t="s">
        <v>345</v>
      </c>
      <c r="AU704" s="196" t="s">
        <v>85</v>
      </c>
      <c r="AV704" s="14" t="s">
        <v>88</v>
      </c>
      <c r="AW704" s="14" t="s">
        <v>33</v>
      </c>
      <c r="AX704" s="14" t="s">
        <v>8</v>
      </c>
      <c r="AY704" s="196" t="s">
        <v>337</v>
      </c>
    </row>
    <row r="705" s="2" customFormat="1" ht="24.15" customHeight="1">
      <c r="A705" s="37"/>
      <c r="B705" s="172"/>
      <c r="C705" s="173" t="s">
        <v>1133</v>
      </c>
      <c r="D705" s="173" t="s">
        <v>339</v>
      </c>
      <c r="E705" s="174" t="s">
        <v>1134</v>
      </c>
      <c r="F705" s="175" t="s">
        <v>1135</v>
      </c>
      <c r="G705" s="176" t="s">
        <v>433</v>
      </c>
      <c r="H705" s="177">
        <v>43.200000000000003</v>
      </c>
      <c r="I705" s="178"/>
      <c r="J705" s="179">
        <f>ROUND(I705*H705,0)</f>
        <v>0</v>
      </c>
      <c r="K705" s="175" t="s">
        <v>343</v>
      </c>
      <c r="L705" s="38"/>
      <c r="M705" s="180" t="s">
        <v>1</v>
      </c>
      <c r="N705" s="181" t="s">
        <v>42</v>
      </c>
      <c r="O705" s="76"/>
      <c r="P705" s="182">
        <f>O705*H705</f>
        <v>0</v>
      </c>
      <c r="Q705" s="182">
        <v>0</v>
      </c>
      <c r="R705" s="182">
        <f>Q705*H705</f>
        <v>0</v>
      </c>
      <c r="S705" s="182">
        <v>0.070000000000000007</v>
      </c>
      <c r="T705" s="183">
        <f>S705*H705</f>
        <v>3.0240000000000005</v>
      </c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R705" s="184" t="s">
        <v>91</v>
      </c>
      <c r="AT705" s="184" t="s">
        <v>339</v>
      </c>
      <c r="AU705" s="184" t="s">
        <v>85</v>
      </c>
      <c r="AY705" s="18" t="s">
        <v>337</v>
      </c>
      <c r="BE705" s="185">
        <f>IF(N705="základní",J705,0)</f>
        <v>0</v>
      </c>
      <c r="BF705" s="185">
        <f>IF(N705="snížená",J705,0)</f>
        <v>0</v>
      </c>
      <c r="BG705" s="185">
        <f>IF(N705="zákl. přenesená",J705,0)</f>
        <v>0</v>
      </c>
      <c r="BH705" s="185">
        <f>IF(N705="sníž. přenesená",J705,0)</f>
        <v>0</v>
      </c>
      <c r="BI705" s="185">
        <f>IF(N705="nulová",J705,0)</f>
        <v>0</v>
      </c>
      <c r="BJ705" s="18" t="s">
        <v>8</v>
      </c>
      <c r="BK705" s="185">
        <f>ROUND(I705*H705,0)</f>
        <v>0</v>
      </c>
      <c r="BL705" s="18" t="s">
        <v>91</v>
      </c>
      <c r="BM705" s="184" t="s">
        <v>1136</v>
      </c>
    </row>
    <row r="706" s="13" customFormat="1">
      <c r="A706" s="13"/>
      <c r="B706" s="186"/>
      <c r="C706" s="13"/>
      <c r="D706" s="187" t="s">
        <v>345</v>
      </c>
      <c r="E706" s="188" t="s">
        <v>1</v>
      </c>
      <c r="F706" s="189" t="s">
        <v>1137</v>
      </c>
      <c r="G706" s="13"/>
      <c r="H706" s="190">
        <v>25.199999999999999</v>
      </c>
      <c r="I706" s="191"/>
      <c r="J706" s="13"/>
      <c r="K706" s="13"/>
      <c r="L706" s="186"/>
      <c r="M706" s="192"/>
      <c r="N706" s="193"/>
      <c r="O706" s="193"/>
      <c r="P706" s="193"/>
      <c r="Q706" s="193"/>
      <c r="R706" s="193"/>
      <c r="S706" s="193"/>
      <c r="T706" s="19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188" t="s">
        <v>345</v>
      </c>
      <c r="AU706" s="188" t="s">
        <v>85</v>
      </c>
      <c r="AV706" s="13" t="s">
        <v>85</v>
      </c>
      <c r="AW706" s="13" t="s">
        <v>33</v>
      </c>
      <c r="AX706" s="13" t="s">
        <v>77</v>
      </c>
      <c r="AY706" s="188" t="s">
        <v>337</v>
      </c>
    </row>
    <row r="707" s="13" customFormat="1">
      <c r="A707" s="13"/>
      <c r="B707" s="186"/>
      <c r="C707" s="13"/>
      <c r="D707" s="187" t="s">
        <v>345</v>
      </c>
      <c r="E707" s="188" t="s">
        <v>1</v>
      </c>
      <c r="F707" s="189" t="s">
        <v>1138</v>
      </c>
      <c r="G707" s="13"/>
      <c r="H707" s="190">
        <v>18</v>
      </c>
      <c r="I707" s="191"/>
      <c r="J707" s="13"/>
      <c r="K707" s="13"/>
      <c r="L707" s="186"/>
      <c r="M707" s="192"/>
      <c r="N707" s="193"/>
      <c r="O707" s="193"/>
      <c r="P707" s="193"/>
      <c r="Q707" s="193"/>
      <c r="R707" s="193"/>
      <c r="S707" s="193"/>
      <c r="T707" s="19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188" t="s">
        <v>345</v>
      </c>
      <c r="AU707" s="188" t="s">
        <v>85</v>
      </c>
      <c r="AV707" s="13" t="s">
        <v>85</v>
      </c>
      <c r="AW707" s="13" t="s">
        <v>33</v>
      </c>
      <c r="AX707" s="13" t="s">
        <v>77</v>
      </c>
      <c r="AY707" s="188" t="s">
        <v>337</v>
      </c>
    </row>
    <row r="708" s="14" customFormat="1">
      <c r="A708" s="14"/>
      <c r="B708" s="195"/>
      <c r="C708" s="14"/>
      <c r="D708" s="187" t="s">
        <v>345</v>
      </c>
      <c r="E708" s="196" t="s">
        <v>1</v>
      </c>
      <c r="F708" s="197" t="s">
        <v>363</v>
      </c>
      <c r="G708" s="14"/>
      <c r="H708" s="198">
        <v>43.200000000000003</v>
      </c>
      <c r="I708" s="199"/>
      <c r="J708" s="14"/>
      <c r="K708" s="14"/>
      <c r="L708" s="195"/>
      <c r="M708" s="200"/>
      <c r="N708" s="201"/>
      <c r="O708" s="201"/>
      <c r="P708" s="201"/>
      <c r="Q708" s="201"/>
      <c r="R708" s="201"/>
      <c r="S708" s="201"/>
      <c r="T708" s="202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196" t="s">
        <v>345</v>
      </c>
      <c r="AU708" s="196" t="s">
        <v>85</v>
      </c>
      <c r="AV708" s="14" t="s">
        <v>88</v>
      </c>
      <c r="AW708" s="14" t="s">
        <v>33</v>
      </c>
      <c r="AX708" s="14" t="s">
        <v>8</v>
      </c>
      <c r="AY708" s="196" t="s">
        <v>337</v>
      </c>
    </row>
    <row r="709" s="2" customFormat="1" ht="24.15" customHeight="1">
      <c r="A709" s="37"/>
      <c r="B709" s="172"/>
      <c r="C709" s="173" t="s">
        <v>1139</v>
      </c>
      <c r="D709" s="173" t="s">
        <v>339</v>
      </c>
      <c r="E709" s="174" t="s">
        <v>1140</v>
      </c>
      <c r="F709" s="175" t="s">
        <v>1141</v>
      </c>
      <c r="G709" s="176" t="s">
        <v>342</v>
      </c>
      <c r="H709" s="177">
        <v>17.143999999999998</v>
      </c>
      <c r="I709" s="178"/>
      <c r="J709" s="179">
        <f>ROUND(I709*H709,0)</f>
        <v>0</v>
      </c>
      <c r="K709" s="175" t="s">
        <v>343</v>
      </c>
      <c r="L709" s="38"/>
      <c r="M709" s="180" t="s">
        <v>1</v>
      </c>
      <c r="N709" s="181" t="s">
        <v>42</v>
      </c>
      <c r="O709" s="76"/>
      <c r="P709" s="182">
        <f>O709*H709</f>
        <v>0</v>
      </c>
      <c r="Q709" s="182">
        <v>0</v>
      </c>
      <c r="R709" s="182">
        <f>Q709*H709</f>
        <v>0</v>
      </c>
      <c r="S709" s="182">
        <v>0.432</v>
      </c>
      <c r="T709" s="183">
        <f>S709*H709</f>
        <v>7.4062079999999995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84" t="s">
        <v>91</v>
      </c>
      <c r="AT709" s="184" t="s">
        <v>339</v>
      </c>
      <c r="AU709" s="184" t="s">
        <v>85</v>
      </c>
      <c r="AY709" s="18" t="s">
        <v>337</v>
      </c>
      <c r="BE709" s="185">
        <f>IF(N709="základní",J709,0)</f>
        <v>0</v>
      </c>
      <c r="BF709" s="185">
        <f>IF(N709="snížená",J709,0)</f>
        <v>0</v>
      </c>
      <c r="BG709" s="185">
        <f>IF(N709="zákl. přenesená",J709,0)</f>
        <v>0</v>
      </c>
      <c r="BH709" s="185">
        <f>IF(N709="sníž. přenesená",J709,0)</f>
        <v>0</v>
      </c>
      <c r="BI709" s="185">
        <f>IF(N709="nulová",J709,0)</f>
        <v>0</v>
      </c>
      <c r="BJ709" s="18" t="s">
        <v>8</v>
      </c>
      <c r="BK709" s="185">
        <f>ROUND(I709*H709,0)</f>
        <v>0</v>
      </c>
      <c r="BL709" s="18" t="s">
        <v>91</v>
      </c>
      <c r="BM709" s="184" t="s">
        <v>1142</v>
      </c>
    </row>
    <row r="710" s="13" customFormat="1">
      <c r="A710" s="13"/>
      <c r="B710" s="186"/>
      <c r="C710" s="13"/>
      <c r="D710" s="187" t="s">
        <v>345</v>
      </c>
      <c r="E710" s="188" t="s">
        <v>1</v>
      </c>
      <c r="F710" s="189" t="s">
        <v>1143</v>
      </c>
      <c r="G710" s="13"/>
      <c r="H710" s="190">
        <v>9.3840000000000003</v>
      </c>
      <c r="I710" s="191"/>
      <c r="J710" s="13"/>
      <c r="K710" s="13"/>
      <c r="L710" s="186"/>
      <c r="M710" s="192"/>
      <c r="N710" s="193"/>
      <c r="O710" s="193"/>
      <c r="P710" s="193"/>
      <c r="Q710" s="193"/>
      <c r="R710" s="193"/>
      <c r="S710" s="193"/>
      <c r="T710" s="19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88" t="s">
        <v>345</v>
      </c>
      <c r="AU710" s="188" t="s">
        <v>85</v>
      </c>
      <c r="AV710" s="13" t="s">
        <v>85</v>
      </c>
      <c r="AW710" s="13" t="s">
        <v>33</v>
      </c>
      <c r="AX710" s="13" t="s">
        <v>77</v>
      </c>
      <c r="AY710" s="188" t="s">
        <v>337</v>
      </c>
    </row>
    <row r="711" s="13" customFormat="1">
      <c r="A711" s="13"/>
      <c r="B711" s="186"/>
      <c r="C711" s="13"/>
      <c r="D711" s="187" t="s">
        <v>345</v>
      </c>
      <c r="E711" s="188" t="s">
        <v>1</v>
      </c>
      <c r="F711" s="189" t="s">
        <v>1144</v>
      </c>
      <c r="G711" s="13"/>
      <c r="H711" s="190">
        <v>7.7599999999999998</v>
      </c>
      <c r="I711" s="191"/>
      <c r="J711" s="13"/>
      <c r="K711" s="13"/>
      <c r="L711" s="186"/>
      <c r="M711" s="192"/>
      <c r="N711" s="193"/>
      <c r="O711" s="193"/>
      <c r="P711" s="193"/>
      <c r="Q711" s="193"/>
      <c r="R711" s="193"/>
      <c r="S711" s="193"/>
      <c r="T711" s="19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88" t="s">
        <v>345</v>
      </c>
      <c r="AU711" s="188" t="s">
        <v>85</v>
      </c>
      <c r="AV711" s="13" t="s">
        <v>85</v>
      </c>
      <c r="AW711" s="13" t="s">
        <v>33</v>
      </c>
      <c r="AX711" s="13" t="s">
        <v>77</v>
      </c>
      <c r="AY711" s="188" t="s">
        <v>337</v>
      </c>
    </row>
    <row r="712" s="14" customFormat="1">
      <c r="A712" s="14"/>
      <c r="B712" s="195"/>
      <c r="C712" s="14"/>
      <c r="D712" s="187" t="s">
        <v>345</v>
      </c>
      <c r="E712" s="196" t="s">
        <v>1</v>
      </c>
      <c r="F712" s="197" t="s">
        <v>363</v>
      </c>
      <c r="G712" s="14"/>
      <c r="H712" s="198">
        <v>17.143999999999998</v>
      </c>
      <c r="I712" s="199"/>
      <c r="J712" s="14"/>
      <c r="K712" s="14"/>
      <c r="L712" s="195"/>
      <c r="M712" s="200"/>
      <c r="N712" s="201"/>
      <c r="O712" s="201"/>
      <c r="P712" s="201"/>
      <c r="Q712" s="201"/>
      <c r="R712" s="201"/>
      <c r="S712" s="201"/>
      <c r="T712" s="202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196" t="s">
        <v>345</v>
      </c>
      <c r="AU712" s="196" t="s">
        <v>85</v>
      </c>
      <c r="AV712" s="14" t="s">
        <v>88</v>
      </c>
      <c r="AW712" s="14" t="s">
        <v>33</v>
      </c>
      <c r="AX712" s="14" t="s">
        <v>8</v>
      </c>
      <c r="AY712" s="196" t="s">
        <v>337</v>
      </c>
    </row>
    <row r="713" s="2" customFormat="1" ht="24.15" customHeight="1">
      <c r="A713" s="37"/>
      <c r="B713" s="172"/>
      <c r="C713" s="173" t="s">
        <v>1145</v>
      </c>
      <c r="D713" s="173" t="s">
        <v>339</v>
      </c>
      <c r="E713" s="174" t="s">
        <v>1146</v>
      </c>
      <c r="F713" s="175" t="s">
        <v>1147</v>
      </c>
      <c r="G713" s="176" t="s">
        <v>403</v>
      </c>
      <c r="H713" s="177">
        <v>0.70299999999999996</v>
      </c>
      <c r="I713" s="178"/>
      <c r="J713" s="179">
        <f>ROUND(I713*H713,0)</f>
        <v>0</v>
      </c>
      <c r="K713" s="175" t="s">
        <v>343</v>
      </c>
      <c r="L713" s="38"/>
      <c r="M713" s="180" t="s">
        <v>1</v>
      </c>
      <c r="N713" s="181" t="s">
        <v>42</v>
      </c>
      <c r="O713" s="76"/>
      <c r="P713" s="182">
        <f>O713*H713</f>
        <v>0</v>
      </c>
      <c r="Q713" s="182">
        <v>0</v>
      </c>
      <c r="R713" s="182">
        <f>Q713*H713</f>
        <v>0</v>
      </c>
      <c r="S713" s="182">
        <v>1.258</v>
      </c>
      <c r="T713" s="183">
        <f>S713*H713</f>
        <v>0.88437399999999999</v>
      </c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R713" s="184" t="s">
        <v>91</v>
      </c>
      <c r="AT713" s="184" t="s">
        <v>339</v>
      </c>
      <c r="AU713" s="184" t="s">
        <v>85</v>
      </c>
      <c r="AY713" s="18" t="s">
        <v>337</v>
      </c>
      <c r="BE713" s="185">
        <f>IF(N713="základní",J713,0)</f>
        <v>0</v>
      </c>
      <c r="BF713" s="185">
        <f>IF(N713="snížená",J713,0)</f>
        <v>0</v>
      </c>
      <c r="BG713" s="185">
        <f>IF(N713="zákl. přenesená",J713,0)</f>
        <v>0</v>
      </c>
      <c r="BH713" s="185">
        <f>IF(N713="sníž. přenesená",J713,0)</f>
        <v>0</v>
      </c>
      <c r="BI713" s="185">
        <f>IF(N713="nulová",J713,0)</f>
        <v>0</v>
      </c>
      <c r="BJ713" s="18" t="s">
        <v>8</v>
      </c>
      <c r="BK713" s="185">
        <f>ROUND(I713*H713,0)</f>
        <v>0</v>
      </c>
      <c r="BL713" s="18" t="s">
        <v>91</v>
      </c>
      <c r="BM713" s="184" t="s">
        <v>1148</v>
      </c>
    </row>
    <row r="714" s="13" customFormat="1">
      <c r="A714" s="13"/>
      <c r="B714" s="186"/>
      <c r="C714" s="13"/>
      <c r="D714" s="187" t="s">
        <v>345</v>
      </c>
      <c r="E714" s="188" t="s">
        <v>1</v>
      </c>
      <c r="F714" s="189" t="s">
        <v>1149</v>
      </c>
      <c r="G714" s="13"/>
      <c r="H714" s="190">
        <v>0.30399999999999999</v>
      </c>
      <c r="I714" s="191"/>
      <c r="J714" s="13"/>
      <c r="K714" s="13"/>
      <c r="L714" s="186"/>
      <c r="M714" s="192"/>
      <c r="N714" s="193"/>
      <c r="O714" s="193"/>
      <c r="P714" s="193"/>
      <c r="Q714" s="193"/>
      <c r="R714" s="193"/>
      <c r="S714" s="193"/>
      <c r="T714" s="19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188" t="s">
        <v>345</v>
      </c>
      <c r="AU714" s="188" t="s">
        <v>85</v>
      </c>
      <c r="AV714" s="13" t="s">
        <v>85</v>
      </c>
      <c r="AW714" s="13" t="s">
        <v>33</v>
      </c>
      <c r="AX714" s="13" t="s">
        <v>77</v>
      </c>
      <c r="AY714" s="188" t="s">
        <v>337</v>
      </c>
    </row>
    <row r="715" s="13" customFormat="1">
      <c r="A715" s="13"/>
      <c r="B715" s="186"/>
      <c r="C715" s="13"/>
      <c r="D715" s="187" t="s">
        <v>345</v>
      </c>
      <c r="E715" s="188" t="s">
        <v>1</v>
      </c>
      <c r="F715" s="189" t="s">
        <v>1150</v>
      </c>
      <c r="G715" s="13"/>
      <c r="H715" s="190">
        <v>0.085999999999999993</v>
      </c>
      <c r="I715" s="191"/>
      <c r="J715" s="13"/>
      <c r="K715" s="13"/>
      <c r="L715" s="186"/>
      <c r="M715" s="192"/>
      <c r="N715" s="193"/>
      <c r="O715" s="193"/>
      <c r="P715" s="193"/>
      <c r="Q715" s="193"/>
      <c r="R715" s="193"/>
      <c r="S715" s="193"/>
      <c r="T715" s="194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88" t="s">
        <v>345</v>
      </c>
      <c r="AU715" s="188" t="s">
        <v>85</v>
      </c>
      <c r="AV715" s="13" t="s">
        <v>85</v>
      </c>
      <c r="AW715" s="13" t="s">
        <v>33</v>
      </c>
      <c r="AX715" s="13" t="s">
        <v>77</v>
      </c>
      <c r="AY715" s="188" t="s">
        <v>337</v>
      </c>
    </row>
    <row r="716" s="13" customFormat="1">
      <c r="A716" s="13"/>
      <c r="B716" s="186"/>
      <c r="C716" s="13"/>
      <c r="D716" s="187" t="s">
        <v>345</v>
      </c>
      <c r="E716" s="188" t="s">
        <v>1</v>
      </c>
      <c r="F716" s="189" t="s">
        <v>1151</v>
      </c>
      <c r="G716" s="13"/>
      <c r="H716" s="190">
        <v>0.313</v>
      </c>
      <c r="I716" s="191"/>
      <c r="J716" s="13"/>
      <c r="K716" s="13"/>
      <c r="L716" s="186"/>
      <c r="M716" s="192"/>
      <c r="N716" s="193"/>
      <c r="O716" s="193"/>
      <c r="P716" s="193"/>
      <c r="Q716" s="193"/>
      <c r="R716" s="193"/>
      <c r="S716" s="193"/>
      <c r="T716" s="19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188" t="s">
        <v>345</v>
      </c>
      <c r="AU716" s="188" t="s">
        <v>85</v>
      </c>
      <c r="AV716" s="13" t="s">
        <v>85</v>
      </c>
      <c r="AW716" s="13" t="s">
        <v>33</v>
      </c>
      <c r="AX716" s="13" t="s">
        <v>77</v>
      </c>
      <c r="AY716" s="188" t="s">
        <v>337</v>
      </c>
    </row>
    <row r="717" s="14" customFormat="1">
      <c r="A717" s="14"/>
      <c r="B717" s="195"/>
      <c r="C717" s="14"/>
      <c r="D717" s="187" t="s">
        <v>345</v>
      </c>
      <c r="E717" s="196" t="s">
        <v>1</v>
      </c>
      <c r="F717" s="197" t="s">
        <v>363</v>
      </c>
      <c r="G717" s="14"/>
      <c r="H717" s="198">
        <v>0.70299999999999996</v>
      </c>
      <c r="I717" s="199"/>
      <c r="J717" s="14"/>
      <c r="K717" s="14"/>
      <c r="L717" s="195"/>
      <c r="M717" s="200"/>
      <c r="N717" s="201"/>
      <c r="O717" s="201"/>
      <c r="P717" s="201"/>
      <c r="Q717" s="201"/>
      <c r="R717" s="201"/>
      <c r="S717" s="201"/>
      <c r="T717" s="202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196" t="s">
        <v>345</v>
      </c>
      <c r="AU717" s="196" t="s">
        <v>85</v>
      </c>
      <c r="AV717" s="14" t="s">
        <v>88</v>
      </c>
      <c r="AW717" s="14" t="s">
        <v>33</v>
      </c>
      <c r="AX717" s="14" t="s">
        <v>8</v>
      </c>
      <c r="AY717" s="196" t="s">
        <v>337</v>
      </c>
    </row>
    <row r="718" s="2" customFormat="1" ht="37.8" customHeight="1">
      <c r="A718" s="37"/>
      <c r="B718" s="172"/>
      <c r="C718" s="173" t="s">
        <v>1152</v>
      </c>
      <c r="D718" s="173" t="s">
        <v>339</v>
      </c>
      <c r="E718" s="174" t="s">
        <v>1153</v>
      </c>
      <c r="F718" s="175" t="s">
        <v>1154</v>
      </c>
      <c r="G718" s="176" t="s">
        <v>359</v>
      </c>
      <c r="H718" s="177">
        <v>4.4279999999999999</v>
      </c>
      <c r="I718" s="178"/>
      <c r="J718" s="179">
        <f>ROUND(I718*H718,0)</f>
        <v>0</v>
      </c>
      <c r="K718" s="175" t="s">
        <v>343</v>
      </c>
      <c r="L718" s="38"/>
      <c r="M718" s="180" t="s">
        <v>1</v>
      </c>
      <c r="N718" s="181" t="s">
        <v>42</v>
      </c>
      <c r="O718" s="76"/>
      <c r="P718" s="182">
        <f>O718*H718</f>
        <v>0</v>
      </c>
      <c r="Q718" s="182">
        <v>0</v>
      </c>
      <c r="R718" s="182">
        <f>Q718*H718</f>
        <v>0</v>
      </c>
      <c r="S718" s="182">
        <v>2.2000000000000002</v>
      </c>
      <c r="T718" s="183">
        <f>S718*H718</f>
        <v>9.7416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4" t="s">
        <v>91</v>
      </c>
      <c r="AT718" s="184" t="s">
        <v>339</v>
      </c>
      <c r="AU718" s="184" t="s">
        <v>85</v>
      </c>
      <c r="AY718" s="18" t="s">
        <v>337</v>
      </c>
      <c r="BE718" s="185">
        <f>IF(N718="základní",J718,0)</f>
        <v>0</v>
      </c>
      <c r="BF718" s="185">
        <f>IF(N718="snížená",J718,0)</f>
        <v>0</v>
      </c>
      <c r="BG718" s="185">
        <f>IF(N718="zákl. přenesená",J718,0)</f>
        <v>0</v>
      </c>
      <c r="BH718" s="185">
        <f>IF(N718="sníž. přenesená",J718,0)</f>
        <v>0</v>
      </c>
      <c r="BI718" s="185">
        <f>IF(N718="nulová",J718,0)</f>
        <v>0</v>
      </c>
      <c r="BJ718" s="18" t="s">
        <v>8</v>
      </c>
      <c r="BK718" s="185">
        <f>ROUND(I718*H718,0)</f>
        <v>0</v>
      </c>
      <c r="BL718" s="18" t="s">
        <v>91</v>
      </c>
      <c r="BM718" s="184" t="s">
        <v>1155</v>
      </c>
    </row>
    <row r="719" s="13" customFormat="1">
      <c r="A719" s="13"/>
      <c r="B719" s="186"/>
      <c r="C719" s="13"/>
      <c r="D719" s="187" t="s">
        <v>345</v>
      </c>
      <c r="E719" s="188" t="s">
        <v>1</v>
      </c>
      <c r="F719" s="189" t="s">
        <v>1156</v>
      </c>
      <c r="G719" s="13"/>
      <c r="H719" s="190">
        <v>4.4279999999999999</v>
      </c>
      <c r="I719" s="191"/>
      <c r="J719" s="13"/>
      <c r="K719" s="13"/>
      <c r="L719" s="186"/>
      <c r="M719" s="192"/>
      <c r="N719" s="193"/>
      <c r="O719" s="193"/>
      <c r="P719" s="193"/>
      <c r="Q719" s="193"/>
      <c r="R719" s="193"/>
      <c r="S719" s="193"/>
      <c r="T719" s="19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188" t="s">
        <v>345</v>
      </c>
      <c r="AU719" s="188" t="s">
        <v>85</v>
      </c>
      <c r="AV719" s="13" t="s">
        <v>85</v>
      </c>
      <c r="AW719" s="13" t="s">
        <v>33</v>
      </c>
      <c r="AX719" s="13" t="s">
        <v>77</v>
      </c>
      <c r="AY719" s="188" t="s">
        <v>337</v>
      </c>
    </row>
    <row r="720" s="14" customFormat="1">
      <c r="A720" s="14"/>
      <c r="B720" s="195"/>
      <c r="C720" s="14"/>
      <c r="D720" s="187" t="s">
        <v>345</v>
      </c>
      <c r="E720" s="196" t="s">
        <v>1</v>
      </c>
      <c r="F720" s="197" t="s">
        <v>363</v>
      </c>
      <c r="G720" s="14"/>
      <c r="H720" s="198">
        <v>4.4279999999999999</v>
      </c>
      <c r="I720" s="199"/>
      <c r="J720" s="14"/>
      <c r="K720" s="14"/>
      <c r="L720" s="195"/>
      <c r="M720" s="200"/>
      <c r="N720" s="201"/>
      <c r="O720" s="201"/>
      <c r="P720" s="201"/>
      <c r="Q720" s="201"/>
      <c r="R720" s="201"/>
      <c r="S720" s="201"/>
      <c r="T720" s="202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196" t="s">
        <v>345</v>
      </c>
      <c r="AU720" s="196" t="s">
        <v>85</v>
      </c>
      <c r="AV720" s="14" t="s">
        <v>88</v>
      </c>
      <c r="AW720" s="14" t="s">
        <v>33</v>
      </c>
      <c r="AX720" s="14" t="s">
        <v>8</v>
      </c>
      <c r="AY720" s="196" t="s">
        <v>337</v>
      </c>
    </row>
    <row r="721" s="2" customFormat="1" ht="37.8" customHeight="1">
      <c r="A721" s="37"/>
      <c r="B721" s="172"/>
      <c r="C721" s="173" t="s">
        <v>1157</v>
      </c>
      <c r="D721" s="173" t="s">
        <v>339</v>
      </c>
      <c r="E721" s="174" t="s">
        <v>1158</v>
      </c>
      <c r="F721" s="175" t="s">
        <v>1159</v>
      </c>
      <c r="G721" s="176" t="s">
        <v>359</v>
      </c>
      <c r="H721" s="177">
        <v>0.23599999999999999</v>
      </c>
      <c r="I721" s="178"/>
      <c r="J721" s="179">
        <f>ROUND(I721*H721,0)</f>
        <v>0</v>
      </c>
      <c r="K721" s="175" t="s">
        <v>343</v>
      </c>
      <c r="L721" s="38"/>
      <c r="M721" s="180" t="s">
        <v>1</v>
      </c>
      <c r="N721" s="181" t="s">
        <v>42</v>
      </c>
      <c r="O721" s="76"/>
      <c r="P721" s="182">
        <f>O721*H721</f>
        <v>0</v>
      </c>
      <c r="Q721" s="182">
        <v>0</v>
      </c>
      <c r="R721" s="182">
        <f>Q721*H721</f>
        <v>0</v>
      </c>
      <c r="S721" s="182">
        <v>2.2000000000000002</v>
      </c>
      <c r="T721" s="183">
        <f>S721*H721</f>
        <v>0.51919999999999999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4" t="s">
        <v>91</v>
      </c>
      <c r="AT721" s="184" t="s">
        <v>339</v>
      </c>
      <c r="AU721" s="184" t="s">
        <v>85</v>
      </c>
      <c r="AY721" s="18" t="s">
        <v>337</v>
      </c>
      <c r="BE721" s="185">
        <f>IF(N721="základní",J721,0)</f>
        <v>0</v>
      </c>
      <c r="BF721" s="185">
        <f>IF(N721="snížená",J721,0)</f>
        <v>0</v>
      </c>
      <c r="BG721" s="185">
        <f>IF(N721="zákl. přenesená",J721,0)</f>
        <v>0</v>
      </c>
      <c r="BH721" s="185">
        <f>IF(N721="sníž. přenesená",J721,0)</f>
        <v>0</v>
      </c>
      <c r="BI721" s="185">
        <f>IF(N721="nulová",J721,0)</f>
        <v>0</v>
      </c>
      <c r="BJ721" s="18" t="s">
        <v>8</v>
      </c>
      <c r="BK721" s="185">
        <f>ROUND(I721*H721,0)</f>
        <v>0</v>
      </c>
      <c r="BL721" s="18" t="s">
        <v>91</v>
      </c>
      <c r="BM721" s="184" t="s">
        <v>1160</v>
      </c>
    </row>
    <row r="722" s="13" customFormat="1">
      <c r="A722" s="13"/>
      <c r="B722" s="186"/>
      <c r="C722" s="13"/>
      <c r="D722" s="187" t="s">
        <v>345</v>
      </c>
      <c r="E722" s="188" t="s">
        <v>1</v>
      </c>
      <c r="F722" s="189" t="s">
        <v>1161</v>
      </c>
      <c r="G722" s="13"/>
      <c r="H722" s="190">
        <v>0.23599999999999999</v>
      </c>
      <c r="I722" s="191"/>
      <c r="J722" s="13"/>
      <c r="K722" s="13"/>
      <c r="L722" s="186"/>
      <c r="M722" s="192"/>
      <c r="N722" s="193"/>
      <c r="O722" s="193"/>
      <c r="P722" s="193"/>
      <c r="Q722" s="193"/>
      <c r="R722" s="193"/>
      <c r="S722" s="193"/>
      <c r="T722" s="19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188" t="s">
        <v>345</v>
      </c>
      <c r="AU722" s="188" t="s">
        <v>85</v>
      </c>
      <c r="AV722" s="13" t="s">
        <v>85</v>
      </c>
      <c r="AW722" s="13" t="s">
        <v>33</v>
      </c>
      <c r="AX722" s="13" t="s">
        <v>77</v>
      </c>
      <c r="AY722" s="188" t="s">
        <v>337</v>
      </c>
    </row>
    <row r="723" s="14" customFormat="1">
      <c r="A723" s="14"/>
      <c r="B723" s="195"/>
      <c r="C723" s="14"/>
      <c r="D723" s="187" t="s">
        <v>345</v>
      </c>
      <c r="E723" s="196" t="s">
        <v>1</v>
      </c>
      <c r="F723" s="197" t="s">
        <v>363</v>
      </c>
      <c r="G723" s="14"/>
      <c r="H723" s="198">
        <v>0.23599999999999999</v>
      </c>
      <c r="I723" s="199"/>
      <c r="J723" s="14"/>
      <c r="K723" s="14"/>
      <c r="L723" s="195"/>
      <c r="M723" s="200"/>
      <c r="N723" s="201"/>
      <c r="O723" s="201"/>
      <c r="P723" s="201"/>
      <c r="Q723" s="201"/>
      <c r="R723" s="201"/>
      <c r="S723" s="201"/>
      <c r="T723" s="20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196" t="s">
        <v>345</v>
      </c>
      <c r="AU723" s="196" t="s">
        <v>85</v>
      </c>
      <c r="AV723" s="14" t="s">
        <v>88</v>
      </c>
      <c r="AW723" s="14" t="s">
        <v>33</v>
      </c>
      <c r="AX723" s="14" t="s">
        <v>8</v>
      </c>
      <c r="AY723" s="196" t="s">
        <v>337</v>
      </c>
    </row>
    <row r="724" s="2" customFormat="1" ht="33" customHeight="1">
      <c r="A724" s="37"/>
      <c r="B724" s="172"/>
      <c r="C724" s="173" t="s">
        <v>1162</v>
      </c>
      <c r="D724" s="173" t="s">
        <v>339</v>
      </c>
      <c r="E724" s="174" t="s">
        <v>1163</v>
      </c>
      <c r="F724" s="175" t="s">
        <v>1164</v>
      </c>
      <c r="G724" s="176" t="s">
        <v>359</v>
      </c>
      <c r="H724" s="177">
        <v>0.14199999999999999</v>
      </c>
      <c r="I724" s="178"/>
      <c r="J724" s="179">
        <f>ROUND(I724*H724,0)</f>
        <v>0</v>
      </c>
      <c r="K724" s="175" t="s">
        <v>343</v>
      </c>
      <c r="L724" s="38"/>
      <c r="M724" s="180" t="s">
        <v>1</v>
      </c>
      <c r="N724" s="181" t="s">
        <v>42</v>
      </c>
      <c r="O724" s="76"/>
      <c r="P724" s="182">
        <f>O724*H724</f>
        <v>0</v>
      </c>
      <c r="Q724" s="182">
        <v>0</v>
      </c>
      <c r="R724" s="182">
        <f>Q724*H724</f>
        <v>0</v>
      </c>
      <c r="S724" s="182">
        <v>2.2000000000000002</v>
      </c>
      <c r="T724" s="183">
        <f>S724*H724</f>
        <v>0.31240000000000001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4" t="s">
        <v>91</v>
      </c>
      <c r="AT724" s="184" t="s">
        <v>339</v>
      </c>
      <c r="AU724" s="184" t="s">
        <v>85</v>
      </c>
      <c r="AY724" s="18" t="s">
        <v>337</v>
      </c>
      <c r="BE724" s="185">
        <f>IF(N724="základní",J724,0)</f>
        <v>0</v>
      </c>
      <c r="BF724" s="185">
        <f>IF(N724="snížená",J724,0)</f>
        <v>0</v>
      </c>
      <c r="BG724" s="185">
        <f>IF(N724="zákl. přenesená",J724,0)</f>
        <v>0</v>
      </c>
      <c r="BH724" s="185">
        <f>IF(N724="sníž. přenesená",J724,0)</f>
        <v>0</v>
      </c>
      <c r="BI724" s="185">
        <f>IF(N724="nulová",J724,0)</f>
        <v>0</v>
      </c>
      <c r="BJ724" s="18" t="s">
        <v>8</v>
      </c>
      <c r="BK724" s="185">
        <f>ROUND(I724*H724,0)</f>
        <v>0</v>
      </c>
      <c r="BL724" s="18" t="s">
        <v>91</v>
      </c>
      <c r="BM724" s="184" t="s">
        <v>1165</v>
      </c>
    </row>
    <row r="725" s="13" customFormat="1">
      <c r="A725" s="13"/>
      <c r="B725" s="186"/>
      <c r="C725" s="13"/>
      <c r="D725" s="187" t="s">
        <v>345</v>
      </c>
      <c r="E725" s="188" t="s">
        <v>1</v>
      </c>
      <c r="F725" s="189" t="s">
        <v>1166</v>
      </c>
      <c r="G725" s="13"/>
      <c r="H725" s="190">
        <v>0.14199999999999999</v>
      </c>
      <c r="I725" s="191"/>
      <c r="J725" s="13"/>
      <c r="K725" s="13"/>
      <c r="L725" s="186"/>
      <c r="M725" s="192"/>
      <c r="N725" s="193"/>
      <c r="O725" s="193"/>
      <c r="P725" s="193"/>
      <c r="Q725" s="193"/>
      <c r="R725" s="193"/>
      <c r="S725" s="193"/>
      <c r="T725" s="19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188" t="s">
        <v>345</v>
      </c>
      <c r="AU725" s="188" t="s">
        <v>85</v>
      </c>
      <c r="AV725" s="13" t="s">
        <v>85</v>
      </c>
      <c r="AW725" s="13" t="s">
        <v>33</v>
      </c>
      <c r="AX725" s="13" t="s">
        <v>8</v>
      </c>
      <c r="AY725" s="188" t="s">
        <v>337</v>
      </c>
    </row>
    <row r="726" s="2" customFormat="1" ht="24.15" customHeight="1">
      <c r="A726" s="37"/>
      <c r="B726" s="172"/>
      <c r="C726" s="173" t="s">
        <v>1167</v>
      </c>
      <c r="D726" s="173" t="s">
        <v>339</v>
      </c>
      <c r="E726" s="174" t="s">
        <v>1168</v>
      </c>
      <c r="F726" s="175" t="s">
        <v>1169</v>
      </c>
      <c r="G726" s="176" t="s">
        <v>342</v>
      </c>
      <c r="H726" s="177">
        <v>27.399999999999999</v>
      </c>
      <c r="I726" s="178"/>
      <c r="J726" s="179">
        <f>ROUND(I726*H726,0)</f>
        <v>0</v>
      </c>
      <c r="K726" s="175" t="s">
        <v>343</v>
      </c>
      <c r="L726" s="38"/>
      <c r="M726" s="180" t="s">
        <v>1</v>
      </c>
      <c r="N726" s="181" t="s">
        <v>42</v>
      </c>
      <c r="O726" s="76"/>
      <c r="P726" s="182">
        <f>O726*H726</f>
        <v>0</v>
      </c>
      <c r="Q726" s="182">
        <v>0</v>
      </c>
      <c r="R726" s="182">
        <f>Q726*H726</f>
        <v>0</v>
      </c>
      <c r="S726" s="182">
        <v>0.035000000000000003</v>
      </c>
      <c r="T726" s="183">
        <f>S726*H726</f>
        <v>0.95900000000000007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R726" s="184" t="s">
        <v>91</v>
      </c>
      <c r="AT726" s="184" t="s">
        <v>339</v>
      </c>
      <c r="AU726" s="184" t="s">
        <v>85</v>
      </c>
      <c r="AY726" s="18" t="s">
        <v>337</v>
      </c>
      <c r="BE726" s="185">
        <f>IF(N726="základní",J726,0)</f>
        <v>0</v>
      </c>
      <c r="BF726" s="185">
        <f>IF(N726="snížená",J726,0)</f>
        <v>0</v>
      </c>
      <c r="BG726" s="185">
        <f>IF(N726="zákl. přenesená",J726,0)</f>
        <v>0</v>
      </c>
      <c r="BH726" s="185">
        <f>IF(N726="sníž. přenesená",J726,0)</f>
        <v>0</v>
      </c>
      <c r="BI726" s="185">
        <f>IF(N726="nulová",J726,0)</f>
        <v>0</v>
      </c>
      <c r="BJ726" s="18" t="s">
        <v>8</v>
      </c>
      <c r="BK726" s="185">
        <f>ROUND(I726*H726,0)</f>
        <v>0</v>
      </c>
      <c r="BL726" s="18" t="s">
        <v>91</v>
      </c>
      <c r="BM726" s="184" t="s">
        <v>1170</v>
      </c>
    </row>
    <row r="727" s="13" customFormat="1">
      <c r="A727" s="13"/>
      <c r="B727" s="186"/>
      <c r="C727" s="13"/>
      <c r="D727" s="187" t="s">
        <v>345</v>
      </c>
      <c r="E727" s="188" t="s">
        <v>1</v>
      </c>
      <c r="F727" s="189" t="s">
        <v>1171</v>
      </c>
      <c r="G727" s="13"/>
      <c r="H727" s="190">
        <v>3.7000000000000002</v>
      </c>
      <c r="I727" s="191"/>
      <c r="J727" s="13"/>
      <c r="K727" s="13"/>
      <c r="L727" s="186"/>
      <c r="M727" s="192"/>
      <c r="N727" s="193"/>
      <c r="O727" s="193"/>
      <c r="P727" s="193"/>
      <c r="Q727" s="193"/>
      <c r="R727" s="193"/>
      <c r="S727" s="193"/>
      <c r="T727" s="19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88" t="s">
        <v>345</v>
      </c>
      <c r="AU727" s="188" t="s">
        <v>85</v>
      </c>
      <c r="AV727" s="13" t="s">
        <v>85</v>
      </c>
      <c r="AW727" s="13" t="s">
        <v>33</v>
      </c>
      <c r="AX727" s="13" t="s">
        <v>77</v>
      </c>
      <c r="AY727" s="188" t="s">
        <v>337</v>
      </c>
    </row>
    <row r="728" s="13" customFormat="1">
      <c r="A728" s="13"/>
      <c r="B728" s="186"/>
      <c r="C728" s="13"/>
      <c r="D728" s="187" t="s">
        <v>345</v>
      </c>
      <c r="E728" s="188" t="s">
        <v>1</v>
      </c>
      <c r="F728" s="189" t="s">
        <v>1172</v>
      </c>
      <c r="G728" s="13"/>
      <c r="H728" s="190">
        <v>23.699999999999999</v>
      </c>
      <c r="I728" s="191"/>
      <c r="J728" s="13"/>
      <c r="K728" s="13"/>
      <c r="L728" s="186"/>
      <c r="M728" s="192"/>
      <c r="N728" s="193"/>
      <c r="O728" s="193"/>
      <c r="P728" s="193"/>
      <c r="Q728" s="193"/>
      <c r="R728" s="193"/>
      <c r="S728" s="193"/>
      <c r="T728" s="19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188" t="s">
        <v>345</v>
      </c>
      <c r="AU728" s="188" t="s">
        <v>85</v>
      </c>
      <c r="AV728" s="13" t="s">
        <v>85</v>
      </c>
      <c r="AW728" s="13" t="s">
        <v>33</v>
      </c>
      <c r="AX728" s="13" t="s">
        <v>77</v>
      </c>
      <c r="AY728" s="188" t="s">
        <v>337</v>
      </c>
    </row>
    <row r="729" s="14" customFormat="1">
      <c r="A729" s="14"/>
      <c r="B729" s="195"/>
      <c r="C729" s="14"/>
      <c r="D729" s="187" t="s">
        <v>345</v>
      </c>
      <c r="E729" s="196" t="s">
        <v>1</v>
      </c>
      <c r="F729" s="197" t="s">
        <v>363</v>
      </c>
      <c r="G729" s="14"/>
      <c r="H729" s="198">
        <v>27.399999999999999</v>
      </c>
      <c r="I729" s="199"/>
      <c r="J729" s="14"/>
      <c r="K729" s="14"/>
      <c r="L729" s="195"/>
      <c r="M729" s="200"/>
      <c r="N729" s="201"/>
      <c r="O729" s="201"/>
      <c r="P729" s="201"/>
      <c r="Q729" s="201"/>
      <c r="R729" s="201"/>
      <c r="S729" s="201"/>
      <c r="T729" s="20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196" t="s">
        <v>345</v>
      </c>
      <c r="AU729" s="196" t="s">
        <v>85</v>
      </c>
      <c r="AV729" s="14" t="s">
        <v>88</v>
      </c>
      <c r="AW729" s="14" t="s">
        <v>33</v>
      </c>
      <c r="AX729" s="14" t="s">
        <v>8</v>
      </c>
      <c r="AY729" s="196" t="s">
        <v>337</v>
      </c>
    </row>
    <row r="730" s="2" customFormat="1" ht="33" customHeight="1">
      <c r="A730" s="37"/>
      <c r="B730" s="172"/>
      <c r="C730" s="173" t="s">
        <v>1173</v>
      </c>
      <c r="D730" s="173" t="s">
        <v>339</v>
      </c>
      <c r="E730" s="174" t="s">
        <v>1174</v>
      </c>
      <c r="F730" s="175" t="s">
        <v>1175</v>
      </c>
      <c r="G730" s="176" t="s">
        <v>342</v>
      </c>
      <c r="H730" s="177">
        <v>17.899999999999999</v>
      </c>
      <c r="I730" s="178"/>
      <c r="J730" s="179">
        <f>ROUND(I730*H730,0)</f>
        <v>0</v>
      </c>
      <c r="K730" s="175" t="s">
        <v>343</v>
      </c>
      <c r="L730" s="38"/>
      <c r="M730" s="180" t="s">
        <v>1</v>
      </c>
      <c r="N730" s="181" t="s">
        <v>42</v>
      </c>
      <c r="O730" s="76"/>
      <c r="P730" s="182">
        <f>O730*H730</f>
        <v>0</v>
      </c>
      <c r="Q730" s="182">
        <v>0</v>
      </c>
      <c r="R730" s="182">
        <f>Q730*H730</f>
        <v>0</v>
      </c>
      <c r="S730" s="182">
        <v>0.089999999999999997</v>
      </c>
      <c r="T730" s="183">
        <f>S730*H730</f>
        <v>1.6109999999999998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4" t="s">
        <v>91</v>
      </c>
      <c r="AT730" s="184" t="s">
        <v>339</v>
      </c>
      <c r="AU730" s="184" t="s">
        <v>85</v>
      </c>
      <c r="AY730" s="18" t="s">
        <v>337</v>
      </c>
      <c r="BE730" s="185">
        <f>IF(N730="základní",J730,0)</f>
        <v>0</v>
      </c>
      <c r="BF730" s="185">
        <f>IF(N730="snížená",J730,0)</f>
        <v>0</v>
      </c>
      <c r="BG730" s="185">
        <f>IF(N730="zákl. přenesená",J730,0)</f>
        <v>0</v>
      </c>
      <c r="BH730" s="185">
        <f>IF(N730="sníž. přenesená",J730,0)</f>
        <v>0</v>
      </c>
      <c r="BI730" s="185">
        <f>IF(N730="nulová",J730,0)</f>
        <v>0</v>
      </c>
      <c r="BJ730" s="18" t="s">
        <v>8</v>
      </c>
      <c r="BK730" s="185">
        <f>ROUND(I730*H730,0)</f>
        <v>0</v>
      </c>
      <c r="BL730" s="18" t="s">
        <v>91</v>
      </c>
      <c r="BM730" s="184" t="s">
        <v>1176</v>
      </c>
    </row>
    <row r="731" s="13" customFormat="1">
      <c r="A731" s="13"/>
      <c r="B731" s="186"/>
      <c r="C731" s="13"/>
      <c r="D731" s="187" t="s">
        <v>345</v>
      </c>
      <c r="E731" s="188" t="s">
        <v>1</v>
      </c>
      <c r="F731" s="189" t="s">
        <v>1177</v>
      </c>
      <c r="G731" s="13"/>
      <c r="H731" s="190">
        <v>11.35</v>
      </c>
      <c r="I731" s="191"/>
      <c r="J731" s="13"/>
      <c r="K731" s="13"/>
      <c r="L731" s="186"/>
      <c r="M731" s="192"/>
      <c r="N731" s="193"/>
      <c r="O731" s="193"/>
      <c r="P731" s="193"/>
      <c r="Q731" s="193"/>
      <c r="R731" s="193"/>
      <c r="S731" s="193"/>
      <c r="T731" s="19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88" t="s">
        <v>345</v>
      </c>
      <c r="AU731" s="188" t="s">
        <v>85</v>
      </c>
      <c r="AV731" s="13" t="s">
        <v>85</v>
      </c>
      <c r="AW731" s="13" t="s">
        <v>33</v>
      </c>
      <c r="AX731" s="13" t="s">
        <v>77</v>
      </c>
      <c r="AY731" s="188" t="s">
        <v>337</v>
      </c>
    </row>
    <row r="732" s="13" customFormat="1">
      <c r="A732" s="13"/>
      <c r="B732" s="186"/>
      <c r="C732" s="13"/>
      <c r="D732" s="187" t="s">
        <v>345</v>
      </c>
      <c r="E732" s="188" t="s">
        <v>1</v>
      </c>
      <c r="F732" s="189" t="s">
        <v>1178</v>
      </c>
      <c r="G732" s="13"/>
      <c r="H732" s="190">
        <v>6.5499999999999998</v>
      </c>
      <c r="I732" s="191"/>
      <c r="J732" s="13"/>
      <c r="K732" s="13"/>
      <c r="L732" s="186"/>
      <c r="M732" s="192"/>
      <c r="N732" s="193"/>
      <c r="O732" s="193"/>
      <c r="P732" s="193"/>
      <c r="Q732" s="193"/>
      <c r="R732" s="193"/>
      <c r="S732" s="193"/>
      <c r="T732" s="19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8" t="s">
        <v>345</v>
      </c>
      <c r="AU732" s="188" t="s">
        <v>85</v>
      </c>
      <c r="AV732" s="13" t="s">
        <v>85</v>
      </c>
      <c r="AW732" s="13" t="s">
        <v>33</v>
      </c>
      <c r="AX732" s="13" t="s">
        <v>77</v>
      </c>
      <c r="AY732" s="188" t="s">
        <v>337</v>
      </c>
    </row>
    <row r="733" s="14" customFormat="1">
      <c r="A733" s="14"/>
      <c r="B733" s="195"/>
      <c r="C733" s="14"/>
      <c r="D733" s="187" t="s">
        <v>345</v>
      </c>
      <c r="E733" s="196" t="s">
        <v>1</v>
      </c>
      <c r="F733" s="197" t="s">
        <v>363</v>
      </c>
      <c r="G733" s="14"/>
      <c r="H733" s="198">
        <v>17.899999999999999</v>
      </c>
      <c r="I733" s="199"/>
      <c r="J733" s="14"/>
      <c r="K733" s="14"/>
      <c r="L733" s="195"/>
      <c r="M733" s="200"/>
      <c r="N733" s="201"/>
      <c r="O733" s="201"/>
      <c r="P733" s="201"/>
      <c r="Q733" s="201"/>
      <c r="R733" s="201"/>
      <c r="S733" s="201"/>
      <c r="T733" s="20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196" t="s">
        <v>345</v>
      </c>
      <c r="AU733" s="196" t="s">
        <v>85</v>
      </c>
      <c r="AV733" s="14" t="s">
        <v>88</v>
      </c>
      <c r="AW733" s="14" t="s">
        <v>33</v>
      </c>
      <c r="AX733" s="14" t="s">
        <v>8</v>
      </c>
      <c r="AY733" s="196" t="s">
        <v>337</v>
      </c>
    </row>
    <row r="734" s="2" customFormat="1" ht="24.15" customHeight="1">
      <c r="A734" s="37"/>
      <c r="B734" s="172"/>
      <c r="C734" s="173" t="s">
        <v>1179</v>
      </c>
      <c r="D734" s="173" t="s">
        <v>339</v>
      </c>
      <c r="E734" s="174" t="s">
        <v>1180</v>
      </c>
      <c r="F734" s="175" t="s">
        <v>1181</v>
      </c>
      <c r="G734" s="176" t="s">
        <v>342</v>
      </c>
      <c r="H734" s="177">
        <v>1.9019999999999999</v>
      </c>
      <c r="I734" s="178"/>
      <c r="J734" s="179">
        <f>ROUND(I734*H734,0)</f>
        <v>0</v>
      </c>
      <c r="K734" s="175" t="s">
        <v>343</v>
      </c>
      <c r="L734" s="38"/>
      <c r="M734" s="180" t="s">
        <v>1</v>
      </c>
      <c r="N734" s="181" t="s">
        <v>42</v>
      </c>
      <c r="O734" s="76"/>
      <c r="P734" s="182">
        <f>O734*H734</f>
        <v>0</v>
      </c>
      <c r="Q734" s="182">
        <v>0</v>
      </c>
      <c r="R734" s="182">
        <f>Q734*H734</f>
        <v>0</v>
      </c>
      <c r="S734" s="182">
        <v>0.074999999999999997</v>
      </c>
      <c r="T734" s="183">
        <f>S734*H734</f>
        <v>0.14265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4" t="s">
        <v>91</v>
      </c>
      <c r="AT734" s="184" t="s">
        <v>339</v>
      </c>
      <c r="AU734" s="184" t="s">
        <v>85</v>
      </c>
      <c r="AY734" s="18" t="s">
        <v>337</v>
      </c>
      <c r="BE734" s="185">
        <f>IF(N734="základní",J734,0)</f>
        <v>0</v>
      </c>
      <c r="BF734" s="185">
        <f>IF(N734="snížená",J734,0)</f>
        <v>0</v>
      </c>
      <c r="BG734" s="185">
        <f>IF(N734="zákl. přenesená",J734,0)</f>
        <v>0</v>
      </c>
      <c r="BH734" s="185">
        <f>IF(N734="sníž. přenesená",J734,0)</f>
        <v>0</v>
      </c>
      <c r="BI734" s="185">
        <f>IF(N734="nulová",J734,0)</f>
        <v>0</v>
      </c>
      <c r="BJ734" s="18" t="s">
        <v>8</v>
      </c>
      <c r="BK734" s="185">
        <f>ROUND(I734*H734,0)</f>
        <v>0</v>
      </c>
      <c r="BL734" s="18" t="s">
        <v>91</v>
      </c>
      <c r="BM734" s="184" t="s">
        <v>1182</v>
      </c>
    </row>
    <row r="735" s="13" customFormat="1">
      <c r="A735" s="13"/>
      <c r="B735" s="186"/>
      <c r="C735" s="13"/>
      <c r="D735" s="187" t="s">
        <v>345</v>
      </c>
      <c r="E735" s="188" t="s">
        <v>1</v>
      </c>
      <c r="F735" s="189" t="s">
        <v>1183</v>
      </c>
      <c r="G735" s="13"/>
      <c r="H735" s="190">
        <v>1.1619999999999999</v>
      </c>
      <c r="I735" s="191"/>
      <c r="J735" s="13"/>
      <c r="K735" s="13"/>
      <c r="L735" s="186"/>
      <c r="M735" s="192"/>
      <c r="N735" s="193"/>
      <c r="O735" s="193"/>
      <c r="P735" s="193"/>
      <c r="Q735" s="193"/>
      <c r="R735" s="193"/>
      <c r="S735" s="193"/>
      <c r="T735" s="19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188" t="s">
        <v>345</v>
      </c>
      <c r="AU735" s="188" t="s">
        <v>85</v>
      </c>
      <c r="AV735" s="13" t="s">
        <v>85</v>
      </c>
      <c r="AW735" s="13" t="s">
        <v>33</v>
      </c>
      <c r="AX735" s="13" t="s">
        <v>77</v>
      </c>
      <c r="AY735" s="188" t="s">
        <v>337</v>
      </c>
    </row>
    <row r="736" s="13" customFormat="1">
      <c r="A736" s="13"/>
      <c r="B736" s="186"/>
      <c r="C736" s="13"/>
      <c r="D736" s="187" t="s">
        <v>345</v>
      </c>
      <c r="E736" s="188" t="s">
        <v>1</v>
      </c>
      <c r="F736" s="189" t="s">
        <v>1184</v>
      </c>
      <c r="G736" s="13"/>
      <c r="H736" s="190">
        <v>0.73999999999999999</v>
      </c>
      <c r="I736" s="191"/>
      <c r="J736" s="13"/>
      <c r="K736" s="13"/>
      <c r="L736" s="186"/>
      <c r="M736" s="192"/>
      <c r="N736" s="193"/>
      <c r="O736" s="193"/>
      <c r="P736" s="193"/>
      <c r="Q736" s="193"/>
      <c r="R736" s="193"/>
      <c r="S736" s="193"/>
      <c r="T736" s="19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88" t="s">
        <v>345</v>
      </c>
      <c r="AU736" s="188" t="s">
        <v>85</v>
      </c>
      <c r="AV736" s="13" t="s">
        <v>85</v>
      </c>
      <c r="AW736" s="13" t="s">
        <v>33</v>
      </c>
      <c r="AX736" s="13" t="s">
        <v>77</v>
      </c>
      <c r="AY736" s="188" t="s">
        <v>337</v>
      </c>
    </row>
    <row r="737" s="14" customFormat="1">
      <c r="A737" s="14"/>
      <c r="B737" s="195"/>
      <c r="C737" s="14"/>
      <c r="D737" s="187" t="s">
        <v>345</v>
      </c>
      <c r="E737" s="196" t="s">
        <v>1</v>
      </c>
      <c r="F737" s="197" t="s">
        <v>363</v>
      </c>
      <c r="G737" s="14"/>
      <c r="H737" s="198">
        <v>1.9019999999999999</v>
      </c>
      <c r="I737" s="199"/>
      <c r="J737" s="14"/>
      <c r="K737" s="14"/>
      <c r="L737" s="195"/>
      <c r="M737" s="200"/>
      <c r="N737" s="201"/>
      <c r="O737" s="201"/>
      <c r="P737" s="201"/>
      <c r="Q737" s="201"/>
      <c r="R737" s="201"/>
      <c r="S737" s="201"/>
      <c r="T737" s="202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196" t="s">
        <v>345</v>
      </c>
      <c r="AU737" s="196" t="s">
        <v>85</v>
      </c>
      <c r="AV737" s="14" t="s">
        <v>88</v>
      </c>
      <c r="AW737" s="14" t="s">
        <v>33</v>
      </c>
      <c r="AX737" s="14" t="s">
        <v>8</v>
      </c>
      <c r="AY737" s="196" t="s">
        <v>337</v>
      </c>
    </row>
    <row r="738" s="2" customFormat="1" ht="24.15" customHeight="1">
      <c r="A738" s="37"/>
      <c r="B738" s="172"/>
      <c r="C738" s="173" t="s">
        <v>1185</v>
      </c>
      <c r="D738" s="173" t="s">
        <v>339</v>
      </c>
      <c r="E738" s="174" t="s">
        <v>1186</v>
      </c>
      <c r="F738" s="175" t="s">
        <v>1187</v>
      </c>
      <c r="G738" s="176" t="s">
        <v>342</v>
      </c>
      <c r="H738" s="177">
        <v>1.8100000000000001</v>
      </c>
      <c r="I738" s="178"/>
      <c r="J738" s="179">
        <f>ROUND(I738*H738,0)</f>
        <v>0</v>
      </c>
      <c r="K738" s="175" t="s">
        <v>343</v>
      </c>
      <c r="L738" s="38"/>
      <c r="M738" s="180" t="s">
        <v>1</v>
      </c>
      <c r="N738" s="181" t="s">
        <v>42</v>
      </c>
      <c r="O738" s="76"/>
      <c r="P738" s="182">
        <f>O738*H738</f>
        <v>0</v>
      </c>
      <c r="Q738" s="182">
        <v>0</v>
      </c>
      <c r="R738" s="182">
        <f>Q738*H738</f>
        <v>0</v>
      </c>
      <c r="S738" s="182">
        <v>0.062</v>
      </c>
      <c r="T738" s="183">
        <f>S738*H738</f>
        <v>0.11222</v>
      </c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R738" s="184" t="s">
        <v>91</v>
      </c>
      <c r="AT738" s="184" t="s">
        <v>339</v>
      </c>
      <c r="AU738" s="184" t="s">
        <v>85</v>
      </c>
      <c r="AY738" s="18" t="s">
        <v>337</v>
      </c>
      <c r="BE738" s="185">
        <f>IF(N738="základní",J738,0)</f>
        <v>0</v>
      </c>
      <c r="BF738" s="185">
        <f>IF(N738="snížená",J738,0)</f>
        <v>0</v>
      </c>
      <c r="BG738" s="185">
        <f>IF(N738="zákl. přenesená",J738,0)</f>
        <v>0</v>
      </c>
      <c r="BH738" s="185">
        <f>IF(N738="sníž. přenesená",J738,0)</f>
        <v>0</v>
      </c>
      <c r="BI738" s="185">
        <f>IF(N738="nulová",J738,0)</f>
        <v>0</v>
      </c>
      <c r="BJ738" s="18" t="s">
        <v>8</v>
      </c>
      <c r="BK738" s="185">
        <f>ROUND(I738*H738,0)</f>
        <v>0</v>
      </c>
      <c r="BL738" s="18" t="s">
        <v>91</v>
      </c>
      <c r="BM738" s="184" t="s">
        <v>1188</v>
      </c>
    </row>
    <row r="739" s="13" customFormat="1">
      <c r="A739" s="13"/>
      <c r="B739" s="186"/>
      <c r="C739" s="13"/>
      <c r="D739" s="187" t="s">
        <v>345</v>
      </c>
      <c r="E739" s="188" t="s">
        <v>1</v>
      </c>
      <c r="F739" s="189" t="s">
        <v>1189</v>
      </c>
      <c r="G739" s="13"/>
      <c r="H739" s="190">
        <v>1.8100000000000001</v>
      </c>
      <c r="I739" s="191"/>
      <c r="J739" s="13"/>
      <c r="K739" s="13"/>
      <c r="L739" s="186"/>
      <c r="M739" s="192"/>
      <c r="N739" s="193"/>
      <c r="O739" s="193"/>
      <c r="P739" s="193"/>
      <c r="Q739" s="193"/>
      <c r="R739" s="193"/>
      <c r="S739" s="193"/>
      <c r="T739" s="194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188" t="s">
        <v>345</v>
      </c>
      <c r="AU739" s="188" t="s">
        <v>85</v>
      </c>
      <c r="AV739" s="13" t="s">
        <v>85</v>
      </c>
      <c r="AW739" s="13" t="s">
        <v>33</v>
      </c>
      <c r="AX739" s="13" t="s">
        <v>77</v>
      </c>
      <c r="AY739" s="188" t="s">
        <v>337</v>
      </c>
    </row>
    <row r="740" s="14" customFormat="1">
      <c r="A740" s="14"/>
      <c r="B740" s="195"/>
      <c r="C740" s="14"/>
      <c r="D740" s="187" t="s">
        <v>345</v>
      </c>
      <c r="E740" s="196" t="s">
        <v>1</v>
      </c>
      <c r="F740" s="197" t="s">
        <v>363</v>
      </c>
      <c r="G740" s="14"/>
      <c r="H740" s="198">
        <v>1.8100000000000001</v>
      </c>
      <c r="I740" s="199"/>
      <c r="J740" s="14"/>
      <c r="K740" s="14"/>
      <c r="L740" s="195"/>
      <c r="M740" s="200"/>
      <c r="N740" s="201"/>
      <c r="O740" s="201"/>
      <c r="P740" s="201"/>
      <c r="Q740" s="201"/>
      <c r="R740" s="201"/>
      <c r="S740" s="201"/>
      <c r="T740" s="202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196" t="s">
        <v>345</v>
      </c>
      <c r="AU740" s="196" t="s">
        <v>85</v>
      </c>
      <c r="AV740" s="14" t="s">
        <v>88</v>
      </c>
      <c r="AW740" s="14" t="s">
        <v>33</v>
      </c>
      <c r="AX740" s="14" t="s">
        <v>8</v>
      </c>
      <c r="AY740" s="196" t="s">
        <v>337</v>
      </c>
    </row>
    <row r="741" s="2" customFormat="1" ht="24.15" customHeight="1">
      <c r="A741" s="37"/>
      <c r="B741" s="172"/>
      <c r="C741" s="173" t="s">
        <v>1190</v>
      </c>
      <c r="D741" s="173" t="s">
        <v>339</v>
      </c>
      <c r="E741" s="174" t="s">
        <v>1191</v>
      </c>
      <c r="F741" s="175" t="s">
        <v>1192</v>
      </c>
      <c r="G741" s="176" t="s">
        <v>342</v>
      </c>
      <c r="H741" s="177">
        <v>15.138</v>
      </c>
      <c r="I741" s="178"/>
      <c r="J741" s="179">
        <f>ROUND(I741*H741,0)</f>
        <v>0</v>
      </c>
      <c r="K741" s="175" t="s">
        <v>343</v>
      </c>
      <c r="L741" s="38"/>
      <c r="M741" s="180" t="s">
        <v>1</v>
      </c>
      <c r="N741" s="181" t="s">
        <v>42</v>
      </c>
      <c r="O741" s="76"/>
      <c r="P741" s="182">
        <f>O741*H741</f>
        <v>0</v>
      </c>
      <c r="Q741" s="182">
        <v>0</v>
      </c>
      <c r="R741" s="182">
        <f>Q741*H741</f>
        <v>0</v>
      </c>
      <c r="S741" s="182">
        <v>0.053999999999999999</v>
      </c>
      <c r="T741" s="183">
        <f>S741*H741</f>
        <v>0.81745199999999996</v>
      </c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R741" s="184" t="s">
        <v>91</v>
      </c>
      <c r="AT741" s="184" t="s">
        <v>339</v>
      </c>
      <c r="AU741" s="184" t="s">
        <v>85</v>
      </c>
      <c r="AY741" s="18" t="s">
        <v>337</v>
      </c>
      <c r="BE741" s="185">
        <f>IF(N741="základní",J741,0)</f>
        <v>0</v>
      </c>
      <c r="BF741" s="185">
        <f>IF(N741="snížená",J741,0)</f>
        <v>0</v>
      </c>
      <c r="BG741" s="185">
        <f>IF(N741="zákl. přenesená",J741,0)</f>
        <v>0</v>
      </c>
      <c r="BH741" s="185">
        <f>IF(N741="sníž. přenesená",J741,0)</f>
        <v>0</v>
      </c>
      <c r="BI741" s="185">
        <f>IF(N741="nulová",J741,0)</f>
        <v>0</v>
      </c>
      <c r="BJ741" s="18" t="s">
        <v>8</v>
      </c>
      <c r="BK741" s="185">
        <f>ROUND(I741*H741,0)</f>
        <v>0</v>
      </c>
      <c r="BL741" s="18" t="s">
        <v>91</v>
      </c>
      <c r="BM741" s="184" t="s">
        <v>1193</v>
      </c>
    </row>
    <row r="742" s="13" customFormat="1">
      <c r="A742" s="13"/>
      <c r="B742" s="186"/>
      <c r="C742" s="13"/>
      <c r="D742" s="187" t="s">
        <v>345</v>
      </c>
      <c r="E742" s="188" t="s">
        <v>1</v>
      </c>
      <c r="F742" s="189" t="s">
        <v>1194</v>
      </c>
      <c r="G742" s="13"/>
      <c r="H742" s="190">
        <v>15.138</v>
      </c>
      <c r="I742" s="191"/>
      <c r="J742" s="13"/>
      <c r="K742" s="13"/>
      <c r="L742" s="186"/>
      <c r="M742" s="192"/>
      <c r="N742" s="193"/>
      <c r="O742" s="193"/>
      <c r="P742" s="193"/>
      <c r="Q742" s="193"/>
      <c r="R742" s="193"/>
      <c r="S742" s="193"/>
      <c r="T742" s="19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88" t="s">
        <v>345</v>
      </c>
      <c r="AU742" s="188" t="s">
        <v>85</v>
      </c>
      <c r="AV742" s="13" t="s">
        <v>85</v>
      </c>
      <c r="AW742" s="13" t="s">
        <v>33</v>
      </c>
      <c r="AX742" s="13" t="s">
        <v>77</v>
      </c>
      <c r="AY742" s="188" t="s">
        <v>337</v>
      </c>
    </row>
    <row r="743" s="14" customFormat="1">
      <c r="A743" s="14"/>
      <c r="B743" s="195"/>
      <c r="C743" s="14"/>
      <c r="D743" s="187" t="s">
        <v>345</v>
      </c>
      <c r="E743" s="196" t="s">
        <v>1</v>
      </c>
      <c r="F743" s="197" t="s">
        <v>363</v>
      </c>
      <c r="G743" s="14"/>
      <c r="H743" s="198">
        <v>15.138</v>
      </c>
      <c r="I743" s="199"/>
      <c r="J743" s="14"/>
      <c r="K743" s="14"/>
      <c r="L743" s="195"/>
      <c r="M743" s="200"/>
      <c r="N743" s="201"/>
      <c r="O743" s="201"/>
      <c r="P743" s="201"/>
      <c r="Q743" s="201"/>
      <c r="R743" s="201"/>
      <c r="S743" s="201"/>
      <c r="T743" s="202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196" t="s">
        <v>345</v>
      </c>
      <c r="AU743" s="196" t="s">
        <v>85</v>
      </c>
      <c r="AV743" s="14" t="s">
        <v>88</v>
      </c>
      <c r="AW743" s="14" t="s">
        <v>33</v>
      </c>
      <c r="AX743" s="14" t="s">
        <v>8</v>
      </c>
      <c r="AY743" s="196" t="s">
        <v>337</v>
      </c>
    </row>
    <row r="744" s="2" customFormat="1" ht="24.15" customHeight="1">
      <c r="A744" s="37"/>
      <c r="B744" s="172"/>
      <c r="C744" s="173" t="s">
        <v>1195</v>
      </c>
      <c r="D744" s="173" t="s">
        <v>339</v>
      </c>
      <c r="E744" s="174" t="s">
        <v>1196</v>
      </c>
      <c r="F744" s="175" t="s">
        <v>1197</v>
      </c>
      <c r="G744" s="176" t="s">
        <v>342</v>
      </c>
      <c r="H744" s="177">
        <v>1.534</v>
      </c>
      <c r="I744" s="178"/>
      <c r="J744" s="179">
        <f>ROUND(I744*H744,0)</f>
        <v>0</v>
      </c>
      <c r="K744" s="175" t="s">
        <v>343</v>
      </c>
      <c r="L744" s="38"/>
      <c r="M744" s="180" t="s">
        <v>1</v>
      </c>
      <c r="N744" s="181" t="s">
        <v>42</v>
      </c>
      <c r="O744" s="76"/>
      <c r="P744" s="182">
        <f>O744*H744</f>
        <v>0</v>
      </c>
      <c r="Q744" s="182">
        <v>0</v>
      </c>
      <c r="R744" s="182">
        <f>Q744*H744</f>
        <v>0</v>
      </c>
      <c r="S744" s="182">
        <v>0.037999999999999999</v>
      </c>
      <c r="T744" s="183">
        <f>S744*H744</f>
        <v>0.058291999999999997</v>
      </c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R744" s="184" t="s">
        <v>91</v>
      </c>
      <c r="AT744" s="184" t="s">
        <v>339</v>
      </c>
      <c r="AU744" s="184" t="s">
        <v>85</v>
      </c>
      <c r="AY744" s="18" t="s">
        <v>337</v>
      </c>
      <c r="BE744" s="185">
        <f>IF(N744="základní",J744,0)</f>
        <v>0</v>
      </c>
      <c r="BF744" s="185">
        <f>IF(N744="snížená",J744,0)</f>
        <v>0</v>
      </c>
      <c r="BG744" s="185">
        <f>IF(N744="zákl. přenesená",J744,0)</f>
        <v>0</v>
      </c>
      <c r="BH744" s="185">
        <f>IF(N744="sníž. přenesená",J744,0)</f>
        <v>0</v>
      </c>
      <c r="BI744" s="185">
        <f>IF(N744="nulová",J744,0)</f>
        <v>0</v>
      </c>
      <c r="BJ744" s="18" t="s">
        <v>8</v>
      </c>
      <c r="BK744" s="185">
        <f>ROUND(I744*H744,0)</f>
        <v>0</v>
      </c>
      <c r="BL744" s="18" t="s">
        <v>91</v>
      </c>
      <c r="BM744" s="184" t="s">
        <v>1198</v>
      </c>
    </row>
    <row r="745" s="13" customFormat="1">
      <c r="A745" s="13"/>
      <c r="B745" s="186"/>
      <c r="C745" s="13"/>
      <c r="D745" s="187" t="s">
        <v>345</v>
      </c>
      <c r="E745" s="188" t="s">
        <v>1</v>
      </c>
      <c r="F745" s="189" t="s">
        <v>1199</v>
      </c>
      <c r="G745" s="13"/>
      <c r="H745" s="190">
        <v>1.534</v>
      </c>
      <c r="I745" s="191"/>
      <c r="J745" s="13"/>
      <c r="K745" s="13"/>
      <c r="L745" s="186"/>
      <c r="M745" s="192"/>
      <c r="N745" s="193"/>
      <c r="O745" s="193"/>
      <c r="P745" s="193"/>
      <c r="Q745" s="193"/>
      <c r="R745" s="193"/>
      <c r="S745" s="193"/>
      <c r="T745" s="194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188" t="s">
        <v>345</v>
      </c>
      <c r="AU745" s="188" t="s">
        <v>85</v>
      </c>
      <c r="AV745" s="13" t="s">
        <v>85</v>
      </c>
      <c r="AW745" s="13" t="s">
        <v>33</v>
      </c>
      <c r="AX745" s="13" t="s">
        <v>8</v>
      </c>
      <c r="AY745" s="188" t="s">
        <v>337</v>
      </c>
    </row>
    <row r="746" s="2" customFormat="1" ht="24.15" customHeight="1">
      <c r="A746" s="37"/>
      <c r="B746" s="172"/>
      <c r="C746" s="173" t="s">
        <v>1200</v>
      </c>
      <c r="D746" s="173" t="s">
        <v>339</v>
      </c>
      <c r="E746" s="174" t="s">
        <v>1201</v>
      </c>
      <c r="F746" s="175" t="s">
        <v>1202</v>
      </c>
      <c r="G746" s="176" t="s">
        <v>342</v>
      </c>
      <c r="H746" s="177">
        <v>4.4100000000000001</v>
      </c>
      <c r="I746" s="178"/>
      <c r="J746" s="179">
        <f>ROUND(I746*H746,0)</f>
        <v>0</v>
      </c>
      <c r="K746" s="175" t="s">
        <v>343</v>
      </c>
      <c r="L746" s="38"/>
      <c r="M746" s="180" t="s">
        <v>1</v>
      </c>
      <c r="N746" s="181" t="s">
        <v>42</v>
      </c>
      <c r="O746" s="76"/>
      <c r="P746" s="182">
        <f>O746*H746</f>
        <v>0</v>
      </c>
      <c r="Q746" s="182">
        <v>0</v>
      </c>
      <c r="R746" s="182">
        <f>Q746*H746</f>
        <v>0</v>
      </c>
      <c r="S746" s="182">
        <v>0.034000000000000002</v>
      </c>
      <c r="T746" s="183">
        <f>S746*H746</f>
        <v>0.14994000000000002</v>
      </c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R746" s="184" t="s">
        <v>91</v>
      </c>
      <c r="AT746" s="184" t="s">
        <v>339</v>
      </c>
      <c r="AU746" s="184" t="s">
        <v>85</v>
      </c>
      <c r="AY746" s="18" t="s">
        <v>337</v>
      </c>
      <c r="BE746" s="185">
        <f>IF(N746="základní",J746,0)</f>
        <v>0</v>
      </c>
      <c r="BF746" s="185">
        <f>IF(N746="snížená",J746,0)</f>
        <v>0</v>
      </c>
      <c r="BG746" s="185">
        <f>IF(N746="zákl. přenesená",J746,0)</f>
        <v>0</v>
      </c>
      <c r="BH746" s="185">
        <f>IF(N746="sníž. přenesená",J746,0)</f>
        <v>0</v>
      </c>
      <c r="BI746" s="185">
        <f>IF(N746="nulová",J746,0)</f>
        <v>0</v>
      </c>
      <c r="BJ746" s="18" t="s">
        <v>8</v>
      </c>
      <c r="BK746" s="185">
        <f>ROUND(I746*H746,0)</f>
        <v>0</v>
      </c>
      <c r="BL746" s="18" t="s">
        <v>91</v>
      </c>
      <c r="BM746" s="184" t="s">
        <v>1203</v>
      </c>
    </row>
    <row r="747" s="13" customFormat="1">
      <c r="A747" s="13"/>
      <c r="B747" s="186"/>
      <c r="C747" s="13"/>
      <c r="D747" s="187" t="s">
        <v>345</v>
      </c>
      <c r="E747" s="188" t="s">
        <v>1</v>
      </c>
      <c r="F747" s="189" t="s">
        <v>1204</v>
      </c>
      <c r="G747" s="13"/>
      <c r="H747" s="190">
        <v>4.4100000000000001</v>
      </c>
      <c r="I747" s="191"/>
      <c r="J747" s="13"/>
      <c r="K747" s="13"/>
      <c r="L747" s="186"/>
      <c r="M747" s="192"/>
      <c r="N747" s="193"/>
      <c r="O747" s="193"/>
      <c r="P747" s="193"/>
      <c r="Q747" s="193"/>
      <c r="R747" s="193"/>
      <c r="S747" s="193"/>
      <c r="T747" s="19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88" t="s">
        <v>345</v>
      </c>
      <c r="AU747" s="188" t="s">
        <v>85</v>
      </c>
      <c r="AV747" s="13" t="s">
        <v>85</v>
      </c>
      <c r="AW747" s="13" t="s">
        <v>33</v>
      </c>
      <c r="AX747" s="13" t="s">
        <v>8</v>
      </c>
      <c r="AY747" s="188" t="s">
        <v>337</v>
      </c>
    </row>
    <row r="748" s="2" customFormat="1" ht="24.15" customHeight="1">
      <c r="A748" s="37"/>
      <c r="B748" s="172"/>
      <c r="C748" s="173" t="s">
        <v>1205</v>
      </c>
      <c r="D748" s="173" t="s">
        <v>339</v>
      </c>
      <c r="E748" s="174" t="s">
        <v>1206</v>
      </c>
      <c r="F748" s="175" t="s">
        <v>1207</v>
      </c>
      <c r="G748" s="176" t="s">
        <v>342</v>
      </c>
      <c r="H748" s="177">
        <v>2.069</v>
      </c>
      <c r="I748" s="178"/>
      <c r="J748" s="179">
        <f>ROUND(I748*H748,0)</f>
        <v>0</v>
      </c>
      <c r="K748" s="175" t="s">
        <v>343</v>
      </c>
      <c r="L748" s="38"/>
      <c r="M748" s="180" t="s">
        <v>1</v>
      </c>
      <c r="N748" s="181" t="s">
        <v>42</v>
      </c>
      <c r="O748" s="76"/>
      <c r="P748" s="182">
        <f>O748*H748</f>
        <v>0</v>
      </c>
      <c r="Q748" s="182">
        <v>0</v>
      </c>
      <c r="R748" s="182">
        <f>Q748*H748</f>
        <v>0</v>
      </c>
      <c r="S748" s="182">
        <v>0.065000000000000002</v>
      </c>
      <c r="T748" s="183">
        <f>S748*H748</f>
        <v>0.13448499999999999</v>
      </c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R748" s="184" t="s">
        <v>91</v>
      </c>
      <c r="AT748" s="184" t="s">
        <v>339</v>
      </c>
      <c r="AU748" s="184" t="s">
        <v>85</v>
      </c>
      <c r="AY748" s="18" t="s">
        <v>337</v>
      </c>
      <c r="BE748" s="185">
        <f>IF(N748="základní",J748,0)</f>
        <v>0</v>
      </c>
      <c r="BF748" s="185">
        <f>IF(N748="snížená",J748,0)</f>
        <v>0</v>
      </c>
      <c r="BG748" s="185">
        <f>IF(N748="zákl. přenesená",J748,0)</f>
        <v>0</v>
      </c>
      <c r="BH748" s="185">
        <f>IF(N748="sníž. přenesená",J748,0)</f>
        <v>0</v>
      </c>
      <c r="BI748" s="185">
        <f>IF(N748="nulová",J748,0)</f>
        <v>0</v>
      </c>
      <c r="BJ748" s="18" t="s">
        <v>8</v>
      </c>
      <c r="BK748" s="185">
        <f>ROUND(I748*H748,0)</f>
        <v>0</v>
      </c>
      <c r="BL748" s="18" t="s">
        <v>91</v>
      </c>
      <c r="BM748" s="184" t="s">
        <v>1208</v>
      </c>
    </row>
    <row r="749" s="13" customFormat="1">
      <c r="A749" s="13"/>
      <c r="B749" s="186"/>
      <c r="C749" s="13"/>
      <c r="D749" s="187" t="s">
        <v>345</v>
      </c>
      <c r="E749" s="188" t="s">
        <v>1</v>
      </c>
      <c r="F749" s="189" t="s">
        <v>1209</v>
      </c>
      <c r="G749" s="13"/>
      <c r="H749" s="190">
        <v>1.3520000000000001</v>
      </c>
      <c r="I749" s="191"/>
      <c r="J749" s="13"/>
      <c r="K749" s="13"/>
      <c r="L749" s="186"/>
      <c r="M749" s="192"/>
      <c r="N749" s="193"/>
      <c r="O749" s="193"/>
      <c r="P749" s="193"/>
      <c r="Q749" s="193"/>
      <c r="R749" s="193"/>
      <c r="S749" s="193"/>
      <c r="T749" s="194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88" t="s">
        <v>345</v>
      </c>
      <c r="AU749" s="188" t="s">
        <v>85</v>
      </c>
      <c r="AV749" s="13" t="s">
        <v>85</v>
      </c>
      <c r="AW749" s="13" t="s">
        <v>33</v>
      </c>
      <c r="AX749" s="13" t="s">
        <v>77</v>
      </c>
      <c r="AY749" s="188" t="s">
        <v>337</v>
      </c>
    </row>
    <row r="750" s="13" customFormat="1">
      <c r="A750" s="13"/>
      <c r="B750" s="186"/>
      <c r="C750" s="13"/>
      <c r="D750" s="187" t="s">
        <v>345</v>
      </c>
      <c r="E750" s="188" t="s">
        <v>1</v>
      </c>
      <c r="F750" s="189" t="s">
        <v>1210</v>
      </c>
      <c r="G750" s="13"/>
      <c r="H750" s="190">
        <v>0.71699999999999997</v>
      </c>
      <c r="I750" s="191"/>
      <c r="J750" s="13"/>
      <c r="K750" s="13"/>
      <c r="L750" s="186"/>
      <c r="M750" s="192"/>
      <c r="N750" s="193"/>
      <c r="O750" s="193"/>
      <c r="P750" s="193"/>
      <c r="Q750" s="193"/>
      <c r="R750" s="193"/>
      <c r="S750" s="193"/>
      <c r="T750" s="19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188" t="s">
        <v>345</v>
      </c>
      <c r="AU750" s="188" t="s">
        <v>85</v>
      </c>
      <c r="AV750" s="13" t="s">
        <v>85</v>
      </c>
      <c r="AW750" s="13" t="s">
        <v>33</v>
      </c>
      <c r="AX750" s="13" t="s">
        <v>77</v>
      </c>
      <c r="AY750" s="188" t="s">
        <v>337</v>
      </c>
    </row>
    <row r="751" s="14" customFormat="1">
      <c r="A751" s="14"/>
      <c r="B751" s="195"/>
      <c r="C751" s="14"/>
      <c r="D751" s="187" t="s">
        <v>345</v>
      </c>
      <c r="E751" s="196" t="s">
        <v>1</v>
      </c>
      <c r="F751" s="197" t="s">
        <v>363</v>
      </c>
      <c r="G751" s="14"/>
      <c r="H751" s="198">
        <v>2.069</v>
      </c>
      <c r="I751" s="199"/>
      <c r="J751" s="14"/>
      <c r="K751" s="14"/>
      <c r="L751" s="195"/>
      <c r="M751" s="200"/>
      <c r="N751" s="201"/>
      <c r="O751" s="201"/>
      <c r="P751" s="201"/>
      <c r="Q751" s="201"/>
      <c r="R751" s="201"/>
      <c r="S751" s="201"/>
      <c r="T751" s="202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196" t="s">
        <v>345</v>
      </c>
      <c r="AU751" s="196" t="s">
        <v>85</v>
      </c>
      <c r="AV751" s="14" t="s">
        <v>88</v>
      </c>
      <c r="AW751" s="14" t="s">
        <v>33</v>
      </c>
      <c r="AX751" s="14" t="s">
        <v>8</v>
      </c>
      <c r="AY751" s="196" t="s">
        <v>337</v>
      </c>
    </row>
    <row r="752" s="2" customFormat="1" ht="21.75" customHeight="1">
      <c r="A752" s="37"/>
      <c r="B752" s="172"/>
      <c r="C752" s="173" t="s">
        <v>1211</v>
      </c>
      <c r="D752" s="173" t="s">
        <v>339</v>
      </c>
      <c r="E752" s="174" t="s">
        <v>1212</v>
      </c>
      <c r="F752" s="175" t="s">
        <v>1213</v>
      </c>
      <c r="G752" s="176" t="s">
        <v>342</v>
      </c>
      <c r="H752" s="177">
        <v>21.079000000000001</v>
      </c>
      <c r="I752" s="178"/>
      <c r="J752" s="179">
        <f>ROUND(I752*H752,0)</f>
        <v>0</v>
      </c>
      <c r="K752" s="175" t="s">
        <v>343</v>
      </c>
      <c r="L752" s="38"/>
      <c r="M752" s="180" t="s">
        <v>1</v>
      </c>
      <c r="N752" s="181" t="s">
        <v>42</v>
      </c>
      <c r="O752" s="76"/>
      <c r="P752" s="182">
        <f>O752*H752</f>
        <v>0</v>
      </c>
      <c r="Q752" s="182">
        <v>0</v>
      </c>
      <c r="R752" s="182">
        <f>Q752*H752</f>
        <v>0</v>
      </c>
      <c r="S752" s="182">
        <v>0.075999999999999998</v>
      </c>
      <c r="T752" s="183">
        <f>S752*H752</f>
        <v>1.602004</v>
      </c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R752" s="184" t="s">
        <v>91</v>
      </c>
      <c r="AT752" s="184" t="s">
        <v>339</v>
      </c>
      <c r="AU752" s="184" t="s">
        <v>85</v>
      </c>
      <c r="AY752" s="18" t="s">
        <v>337</v>
      </c>
      <c r="BE752" s="185">
        <f>IF(N752="základní",J752,0)</f>
        <v>0</v>
      </c>
      <c r="BF752" s="185">
        <f>IF(N752="snížená",J752,0)</f>
        <v>0</v>
      </c>
      <c r="BG752" s="185">
        <f>IF(N752="zákl. přenesená",J752,0)</f>
        <v>0</v>
      </c>
      <c r="BH752" s="185">
        <f>IF(N752="sníž. přenesená",J752,0)</f>
        <v>0</v>
      </c>
      <c r="BI752" s="185">
        <f>IF(N752="nulová",J752,0)</f>
        <v>0</v>
      </c>
      <c r="BJ752" s="18" t="s">
        <v>8</v>
      </c>
      <c r="BK752" s="185">
        <f>ROUND(I752*H752,0)</f>
        <v>0</v>
      </c>
      <c r="BL752" s="18" t="s">
        <v>91</v>
      </c>
      <c r="BM752" s="184" t="s">
        <v>1214</v>
      </c>
    </row>
    <row r="753" s="13" customFormat="1">
      <c r="A753" s="13"/>
      <c r="B753" s="186"/>
      <c r="C753" s="13"/>
      <c r="D753" s="187" t="s">
        <v>345</v>
      </c>
      <c r="E753" s="188" t="s">
        <v>1</v>
      </c>
      <c r="F753" s="189" t="s">
        <v>1215</v>
      </c>
      <c r="G753" s="13"/>
      <c r="H753" s="190">
        <v>3.1520000000000001</v>
      </c>
      <c r="I753" s="191"/>
      <c r="J753" s="13"/>
      <c r="K753" s="13"/>
      <c r="L753" s="186"/>
      <c r="M753" s="192"/>
      <c r="N753" s="193"/>
      <c r="O753" s="193"/>
      <c r="P753" s="193"/>
      <c r="Q753" s="193"/>
      <c r="R753" s="193"/>
      <c r="S753" s="193"/>
      <c r="T753" s="19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188" t="s">
        <v>345</v>
      </c>
      <c r="AU753" s="188" t="s">
        <v>85</v>
      </c>
      <c r="AV753" s="13" t="s">
        <v>85</v>
      </c>
      <c r="AW753" s="13" t="s">
        <v>33</v>
      </c>
      <c r="AX753" s="13" t="s">
        <v>77</v>
      </c>
      <c r="AY753" s="188" t="s">
        <v>337</v>
      </c>
    </row>
    <row r="754" s="13" customFormat="1">
      <c r="A754" s="13"/>
      <c r="B754" s="186"/>
      <c r="C754" s="13"/>
      <c r="D754" s="187" t="s">
        <v>345</v>
      </c>
      <c r="E754" s="188" t="s">
        <v>1</v>
      </c>
      <c r="F754" s="189" t="s">
        <v>1216</v>
      </c>
      <c r="G754" s="13"/>
      <c r="H754" s="190">
        <v>7.2889999999999997</v>
      </c>
      <c r="I754" s="191"/>
      <c r="J754" s="13"/>
      <c r="K754" s="13"/>
      <c r="L754" s="186"/>
      <c r="M754" s="192"/>
      <c r="N754" s="193"/>
      <c r="O754" s="193"/>
      <c r="P754" s="193"/>
      <c r="Q754" s="193"/>
      <c r="R754" s="193"/>
      <c r="S754" s="193"/>
      <c r="T754" s="19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188" t="s">
        <v>345</v>
      </c>
      <c r="AU754" s="188" t="s">
        <v>85</v>
      </c>
      <c r="AV754" s="13" t="s">
        <v>85</v>
      </c>
      <c r="AW754" s="13" t="s">
        <v>33</v>
      </c>
      <c r="AX754" s="13" t="s">
        <v>77</v>
      </c>
      <c r="AY754" s="188" t="s">
        <v>337</v>
      </c>
    </row>
    <row r="755" s="13" customFormat="1">
      <c r="A755" s="13"/>
      <c r="B755" s="186"/>
      <c r="C755" s="13"/>
      <c r="D755" s="187" t="s">
        <v>345</v>
      </c>
      <c r="E755" s="188" t="s">
        <v>1</v>
      </c>
      <c r="F755" s="189" t="s">
        <v>1217</v>
      </c>
      <c r="G755" s="13"/>
      <c r="H755" s="190">
        <v>9.0619999999999994</v>
      </c>
      <c r="I755" s="191"/>
      <c r="J755" s="13"/>
      <c r="K755" s="13"/>
      <c r="L755" s="186"/>
      <c r="M755" s="192"/>
      <c r="N755" s="193"/>
      <c r="O755" s="193"/>
      <c r="P755" s="193"/>
      <c r="Q755" s="193"/>
      <c r="R755" s="193"/>
      <c r="S755" s="193"/>
      <c r="T755" s="19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188" t="s">
        <v>345</v>
      </c>
      <c r="AU755" s="188" t="s">
        <v>85</v>
      </c>
      <c r="AV755" s="13" t="s">
        <v>85</v>
      </c>
      <c r="AW755" s="13" t="s">
        <v>33</v>
      </c>
      <c r="AX755" s="13" t="s">
        <v>77</v>
      </c>
      <c r="AY755" s="188" t="s">
        <v>337</v>
      </c>
    </row>
    <row r="756" s="13" customFormat="1">
      <c r="A756" s="13"/>
      <c r="B756" s="186"/>
      <c r="C756" s="13"/>
      <c r="D756" s="187" t="s">
        <v>345</v>
      </c>
      <c r="E756" s="188" t="s">
        <v>1</v>
      </c>
      <c r="F756" s="189" t="s">
        <v>1218</v>
      </c>
      <c r="G756" s="13"/>
      <c r="H756" s="190">
        <v>1.5760000000000001</v>
      </c>
      <c r="I756" s="191"/>
      <c r="J756" s="13"/>
      <c r="K756" s="13"/>
      <c r="L756" s="186"/>
      <c r="M756" s="192"/>
      <c r="N756" s="193"/>
      <c r="O756" s="193"/>
      <c r="P756" s="193"/>
      <c r="Q756" s="193"/>
      <c r="R756" s="193"/>
      <c r="S756" s="193"/>
      <c r="T756" s="19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188" t="s">
        <v>345</v>
      </c>
      <c r="AU756" s="188" t="s">
        <v>85</v>
      </c>
      <c r="AV756" s="13" t="s">
        <v>85</v>
      </c>
      <c r="AW756" s="13" t="s">
        <v>33</v>
      </c>
      <c r="AX756" s="13" t="s">
        <v>77</v>
      </c>
      <c r="AY756" s="188" t="s">
        <v>337</v>
      </c>
    </row>
    <row r="757" s="14" customFormat="1">
      <c r="A757" s="14"/>
      <c r="B757" s="195"/>
      <c r="C757" s="14"/>
      <c r="D757" s="187" t="s">
        <v>345</v>
      </c>
      <c r="E757" s="196" t="s">
        <v>1</v>
      </c>
      <c r="F757" s="197" t="s">
        <v>363</v>
      </c>
      <c r="G757" s="14"/>
      <c r="H757" s="198">
        <v>21.079000000000001</v>
      </c>
      <c r="I757" s="199"/>
      <c r="J757" s="14"/>
      <c r="K757" s="14"/>
      <c r="L757" s="195"/>
      <c r="M757" s="200"/>
      <c r="N757" s="201"/>
      <c r="O757" s="201"/>
      <c r="P757" s="201"/>
      <c r="Q757" s="201"/>
      <c r="R757" s="201"/>
      <c r="S757" s="201"/>
      <c r="T757" s="202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196" t="s">
        <v>345</v>
      </c>
      <c r="AU757" s="196" t="s">
        <v>85</v>
      </c>
      <c r="AV757" s="14" t="s">
        <v>88</v>
      </c>
      <c r="AW757" s="14" t="s">
        <v>33</v>
      </c>
      <c r="AX757" s="14" t="s">
        <v>8</v>
      </c>
      <c r="AY757" s="196" t="s">
        <v>337</v>
      </c>
    </row>
    <row r="758" s="2" customFormat="1" ht="16.5" customHeight="1">
      <c r="A758" s="37"/>
      <c r="B758" s="172"/>
      <c r="C758" s="173" t="s">
        <v>1219</v>
      </c>
      <c r="D758" s="173" t="s">
        <v>339</v>
      </c>
      <c r="E758" s="174" t="s">
        <v>1220</v>
      </c>
      <c r="F758" s="175" t="s">
        <v>1221</v>
      </c>
      <c r="G758" s="176" t="s">
        <v>342</v>
      </c>
      <c r="H758" s="177">
        <v>17.463999999999999</v>
      </c>
      <c r="I758" s="178"/>
      <c r="J758" s="179">
        <f>ROUND(I758*H758,0)</f>
        <v>0</v>
      </c>
      <c r="K758" s="175" t="s">
        <v>343</v>
      </c>
      <c r="L758" s="38"/>
      <c r="M758" s="180" t="s">
        <v>1</v>
      </c>
      <c r="N758" s="181" t="s">
        <v>42</v>
      </c>
      <c r="O758" s="76"/>
      <c r="P758" s="182">
        <f>O758*H758</f>
        <v>0</v>
      </c>
      <c r="Q758" s="182">
        <v>0</v>
      </c>
      <c r="R758" s="182">
        <f>Q758*H758</f>
        <v>0</v>
      </c>
      <c r="S758" s="182">
        <v>0.066000000000000003</v>
      </c>
      <c r="T758" s="183">
        <f>S758*H758</f>
        <v>1.1526239999999999</v>
      </c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R758" s="184" t="s">
        <v>91</v>
      </c>
      <c r="AT758" s="184" t="s">
        <v>339</v>
      </c>
      <c r="AU758" s="184" t="s">
        <v>85</v>
      </c>
      <c r="AY758" s="18" t="s">
        <v>337</v>
      </c>
      <c r="BE758" s="185">
        <f>IF(N758="základní",J758,0)</f>
        <v>0</v>
      </c>
      <c r="BF758" s="185">
        <f>IF(N758="snížená",J758,0)</f>
        <v>0</v>
      </c>
      <c r="BG758" s="185">
        <f>IF(N758="zákl. přenesená",J758,0)</f>
        <v>0</v>
      </c>
      <c r="BH758" s="185">
        <f>IF(N758="sníž. přenesená",J758,0)</f>
        <v>0</v>
      </c>
      <c r="BI758" s="185">
        <f>IF(N758="nulová",J758,0)</f>
        <v>0</v>
      </c>
      <c r="BJ758" s="18" t="s">
        <v>8</v>
      </c>
      <c r="BK758" s="185">
        <f>ROUND(I758*H758,0)</f>
        <v>0</v>
      </c>
      <c r="BL758" s="18" t="s">
        <v>91</v>
      </c>
      <c r="BM758" s="184" t="s">
        <v>1222</v>
      </c>
    </row>
    <row r="759" s="13" customFormat="1">
      <c r="A759" s="13"/>
      <c r="B759" s="186"/>
      <c r="C759" s="13"/>
      <c r="D759" s="187" t="s">
        <v>345</v>
      </c>
      <c r="E759" s="188" t="s">
        <v>1</v>
      </c>
      <c r="F759" s="189" t="s">
        <v>1223</v>
      </c>
      <c r="G759" s="13"/>
      <c r="H759" s="190">
        <v>17.463999999999999</v>
      </c>
      <c r="I759" s="191"/>
      <c r="J759" s="13"/>
      <c r="K759" s="13"/>
      <c r="L759" s="186"/>
      <c r="M759" s="192"/>
      <c r="N759" s="193"/>
      <c r="O759" s="193"/>
      <c r="P759" s="193"/>
      <c r="Q759" s="193"/>
      <c r="R759" s="193"/>
      <c r="S759" s="193"/>
      <c r="T759" s="194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188" t="s">
        <v>345</v>
      </c>
      <c r="AU759" s="188" t="s">
        <v>85</v>
      </c>
      <c r="AV759" s="13" t="s">
        <v>85</v>
      </c>
      <c r="AW759" s="13" t="s">
        <v>33</v>
      </c>
      <c r="AX759" s="13" t="s">
        <v>77</v>
      </c>
      <c r="AY759" s="188" t="s">
        <v>337</v>
      </c>
    </row>
    <row r="760" s="14" customFormat="1">
      <c r="A760" s="14"/>
      <c r="B760" s="195"/>
      <c r="C760" s="14"/>
      <c r="D760" s="187" t="s">
        <v>345</v>
      </c>
      <c r="E760" s="196" t="s">
        <v>1</v>
      </c>
      <c r="F760" s="197" t="s">
        <v>363</v>
      </c>
      <c r="G760" s="14"/>
      <c r="H760" s="198">
        <v>17.463999999999999</v>
      </c>
      <c r="I760" s="199"/>
      <c r="J760" s="14"/>
      <c r="K760" s="14"/>
      <c r="L760" s="195"/>
      <c r="M760" s="200"/>
      <c r="N760" s="201"/>
      <c r="O760" s="201"/>
      <c r="P760" s="201"/>
      <c r="Q760" s="201"/>
      <c r="R760" s="201"/>
      <c r="S760" s="201"/>
      <c r="T760" s="202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196" t="s">
        <v>345</v>
      </c>
      <c r="AU760" s="196" t="s">
        <v>85</v>
      </c>
      <c r="AV760" s="14" t="s">
        <v>88</v>
      </c>
      <c r="AW760" s="14" t="s">
        <v>33</v>
      </c>
      <c r="AX760" s="14" t="s">
        <v>8</v>
      </c>
      <c r="AY760" s="196" t="s">
        <v>337</v>
      </c>
    </row>
    <row r="761" s="2" customFormat="1" ht="24.15" customHeight="1">
      <c r="A761" s="37"/>
      <c r="B761" s="172"/>
      <c r="C761" s="173" t="s">
        <v>1224</v>
      </c>
      <c r="D761" s="173" t="s">
        <v>339</v>
      </c>
      <c r="E761" s="174" t="s">
        <v>1225</v>
      </c>
      <c r="F761" s="175" t="s">
        <v>1226</v>
      </c>
      <c r="G761" s="176" t="s">
        <v>359</v>
      </c>
      <c r="H761" s="177">
        <v>3.157</v>
      </c>
      <c r="I761" s="178"/>
      <c r="J761" s="179">
        <f>ROUND(I761*H761,0)</f>
        <v>0</v>
      </c>
      <c r="K761" s="175" t="s">
        <v>343</v>
      </c>
      <c r="L761" s="38"/>
      <c r="M761" s="180" t="s">
        <v>1</v>
      </c>
      <c r="N761" s="181" t="s">
        <v>42</v>
      </c>
      <c r="O761" s="76"/>
      <c r="P761" s="182">
        <f>O761*H761</f>
        <v>0</v>
      </c>
      <c r="Q761" s="182">
        <v>0</v>
      </c>
      <c r="R761" s="182">
        <f>Q761*H761</f>
        <v>0</v>
      </c>
      <c r="S761" s="182">
        <v>1.8</v>
      </c>
      <c r="T761" s="183">
        <f>S761*H761</f>
        <v>5.6825999999999999</v>
      </c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R761" s="184" t="s">
        <v>91</v>
      </c>
      <c r="AT761" s="184" t="s">
        <v>339</v>
      </c>
      <c r="AU761" s="184" t="s">
        <v>85</v>
      </c>
      <c r="AY761" s="18" t="s">
        <v>337</v>
      </c>
      <c r="BE761" s="185">
        <f>IF(N761="základní",J761,0)</f>
        <v>0</v>
      </c>
      <c r="BF761" s="185">
        <f>IF(N761="snížená",J761,0)</f>
        <v>0</v>
      </c>
      <c r="BG761" s="185">
        <f>IF(N761="zákl. přenesená",J761,0)</f>
        <v>0</v>
      </c>
      <c r="BH761" s="185">
        <f>IF(N761="sníž. přenesená",J761,0)</f>
        <v>0</v>
      </c>
      <c r="BI761" s="185">
        <f>IF(N761="nulová",J761,0)</f>
        <v>0</v>
      </c>
      <c r="BJ761" s="18" t="s">
        <v>8</v>
      </c>
      <c r="BK761" s="185">
        <f>ROUND(I761*H761,0)</f>
        <v>0</v>
      </c>
      <c r="BL761" s="18" t="s">
        <v>91</v>
      </c>
      <c r="BM761" s="184" t="s">
        <v>1227</v>
      </c>
    </row>
    <row r="762" s="13" customFormat="1">
      <c r="A762" s="13"/>
      <c r="B762" s="186"/>
      <c r="C762" s="13"/>
      <c r="D762" s="187" t="s">
        <v>345</v>
      </c>
      <c r="E762" s="188" t="s">
        <v>1</v>
      </c>
      <c r="F762" s="189" t="s">
        <v>1228</v>
      </c>
      <c r="G762" s="13"/>
      <c r="H762" s="190">
        <v>0.40000000000000002</v>
      </c>
      <c r="I762" s="191"/>
      <c r="J762" s="13"/>
      <c r="K762" s="13"/>
      <c r="L762" s="186"/>
      <c r="M762" s="192"/>
      <c r="N762" s="193"/>
      <c r="O762" s="193"/>
      <c r="P762" s="193"/>
      <c r="Q762" s="193"/>
      <c r="R762" s="193"/>
      <c r="S762" s="193"/>
      <c r="T762" s="19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88" t="s">
        <v>345</v>
      </c>
      <c r="AU762" s="188" t="s">
        <v>85</v>
      </c>
      <c r="AV762" s="13" t="s">
        <v>85</v>
      </c>
      <c r="AW762" s="13" t="s">
        <v>33</v>
      </c>
      <c r="AX762" s="13" t="s">
        <v>77</v>
      </c>
      <c r="AY762" s="188" t="s">
        <v>337</v>
      </c>
    </row>
    <row r="763" s="14" customFormat="1">
      <c r="A763" s="14"/>
      <c r="B763" s="195"/>
      <c r="C763" s="14"/>
      <c r="D763" s="187" t="s">
        <v>345</v>
      </c>
      <c r="E763" s="196" t="s">
        <v>1</v>
      </c>
      <c r="F763" s="197" t="s">
        <v>458</v>
      </c>
      <c r="G763" s="14"/>
      <c r="H763" s="198">
        <v>0.40000000000000002</v>
      </c>
      <c r="I763" s="199"/>
      <c r="J763" s="14"/>
      <c r="K763" s="14"/>
      <c r="L763" s="195"/>
      <c r="M763" s="200"/>
      <c r="N763" s="201"/>
      <c r="O763" s="201"/>
      <c r="P763" s="201"/>
      <c r="Q763" s="201"/>
      <c r="R763" s="201"/>
      <c r="S763" s="201"/>
      <c r="T763" s="202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196" t="s">
        <v>345</v>
      </c>
      <c r="AU763" s="196" t="s">
        <v>85</v>
      </c>
      <c r="AV763" s="14" t="s">
        <v>88</v>
      </c>
      <c r="AW763" s="14" t="s">
        <v>33</v>
      </c>
      <c r="AX763" s="14" t="s">
        <v>77</v>
      </c>
      <c r="AY763" s="196" t="s">
        <v>337</v>
      </c>
    </row>
    <row r="764" s="13" customFormat="1">
      <c r="A764" s="13"/>
      <c r="B764" s="186"/>
      <c r="C764" s="13"/>
      <c r="D764" s="187" t="s">
        <v>345</v>
      </c>
      <c r="E764" s="188" t="s">
        <v>1</v>
      </c>
      <c r="F764" s="189" t="s">
        <v>1229</v>
      </c>
      <c r="G764" s="13"/>
      <c r="H764" s="190">
        <v>0.57399999999999995</v>
      </c>
      <c r="I764" s="191"/>
      <c r="J764" s="13"/>
      <c r="K764" s="13"/>
      <c r="L764" s="186"/>
      <c r="M764" s="192"/>
      <c r="N764" s="193"/>
      <c r="O764" s="193"/>
      <c r="P764" s="193"/>
      <c r="Q764" s="193"/>
      <c r="R764" s="193"/>
      <c r="S764" s="193"/>
      <c r="T764" s="19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188" t="s">
        <v>345</v>
      </c>
      <c r="AU764" s="188" t="s">
        <v>85</v>
      </c>
      <c r="AV764" s="13" t="s">
        <v>85</v>
      </c>
      <c r="AW764" s="13" t="s">
        <v>33</v>
      </c>
      <c r="AX764" s="13" t="s">
        <v>77</v>
      </c>
      <c r="AY764" s="188" t="s">
        <v>337</v>
      </c>
    </row>
    <row r="765" s="13" customFormat="1">
      <c r="A765" s="13"/>
      <c r="B765" s="186"/>
      <c r="C765" s="13"/>
      <c r="D765" s="187" t="s">
        <v>345</v>
      </c>
      <c r="E765" s="188" t="s">
        <v>1</v>
      </c>
      <c r="F765" s="189" t="s">
        <v>1230</v>
      </c>
      <c r="G765" s="13"/>
      <c r="H765" s="190">
        <v>0.62</v>
      </c>
      <c r="I765" s="191"/>
      <c r="J765" s="13"/>
      <c r="K765" s="13"/>
      <c r="L765" s="186"/>
      <c r="M765" s="192"/>
      <c r="N765" s="193"/>
      <c r="O765" s="193"/>
      <c r="P765" s="193"/>
      <c r="Q765" s="193"/>
      <c r="R765" s="193"/>
      <c r="S765" s="193"/>
      <c r="T765" s="194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188" t="s">
        <v>345</v>
      </c>
      <c r="AU765" s="188" t="s">
        <v>85</v>
      </c>
      <c r="AV765" s="13" t="s">
        <v>85</v>
      </c>
      <c r="AW765" s="13" t="s">
        <v>33</v>
      </c>
      <c r="AX765" s="13" t="s">
        <v>77</v>
      </c>
      <c r="AY765" s="188" t="s">
        <v>337</v>
      </c>
    </row>
    <row r="766" s="13" customFormat="1">
      <c r="A766" s="13"/>
      <c r="B766" s="186"/>
      <c r="C766" s="13"/>
      <c r="D766" s="187" t="s">
        <v>345</v>
      </c>
      <c r="E766" s="188" t="s">
        <v>1</v>
      </c>
      <c r="F766" s="189" t="s">
        <v>1231</v>
      </c>
      <c r="G766" s="13"/>
      <c r="H766" s="190">
        <v>0.875</v>
      </c>
      <c r="I766" s="191"/>
      <c r="J766" s="13"/>
      <c r="K766" s="13"/>
      <c r="L766" s="186"/>
      <c r="M766" s="192"/>
      <c r="N766" s="193"/>
      <c r="O766" s="193"/>
      <c r="P766" s="193"/>
      <c r="Q766" s="193"/>
      <c r="R766" s="193"/>
      <c r="S766" s="193"/>
      <c r="T766" s="194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188" t="s">
        <v>345</v>
      </c>
      <c r="AU766" s="188" t="s">
        <v>85</v>
      </c>
      <c r="AV766" s="13" t="s">
        <v>85</v>
      </c>
      <c r="AW766" s="13" t="s">
        <v>33</v>
      </c>
      <c r="AX766" s="13" t="s">
        <v>77</v>
      </c>
      <c r="AY766" s="188" t="s">
        <v>337</v>
      </c>
    </row>
    <row r="767" s="14" customFormat="1">
      <c r="A767" s="14"/>
      <c r="B767" s="195"/>
      <c r="C767" s="14"/>
      <c r="D767" s="187" t="s">
        <v>345</v>
      </c>
      <c r="E767" s="196" t="s">
        <v>1</v>
      </c>
      <c r="F767" s="197" t="s">
        <v>465</v>
      </c>
      <c r="G767" s="14"/>
      <c r="H767" s="198">
        <v>2.069</v>
      </c>
      <c r="I767" s="199"/>
      <c r="J767" s="14"/>
      <c r="K767" s="14"/>
      <c r="L767" s="195"/>
      <c r="M767" s="200"/>
      <c r="N767" s="201"/>
      <c r="O767" s="201"/>
      <c r="P767" s="201"/>
      <c r="Q767" s="201"/>
      <c r="R767" s="201"/>
      <c r="S767" s="201"/>
      <c r="T767" s="202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196" t="s">
        <v>345</v>
      </c>
      <c r="AU767" s="196" t="s">
        <v>85</v>
      </c>
      <c r="AV767" s="14" t="s">
        <v>88</v>
      </c>
      <c r="AW767" s="14" t="s">
        <v>33</v>
      </c>
      <c r="AX767" s="14" t="s">
        <v>77</v>
      </c>
      <c r="AY767" s="196" t="s">
        <v>337</v>
      </c>
    </row>
    <row r="768" s="13" customFormat="1">
      <c r="A768" s="13"/>
      <c r="B768" s="186"/>
      <c r="C768" s="13"/>
      <c r="D768" s="187" t="s">
        <v>345</v>
      </c>
      <c r="E768" s="188" t="s">
        <v>1</v>
      </c>
      <c r="F768" s="189" t="s">
        <v>1232</v>
      </c>
      <c r="G768" s="13"/>
      <c r="H768" s="190">
        <v>0.38600000000000001</v>
      </c>
      <c r="I768" s="191"/>
      <c r="J768" s="13"/>
      <c r="K768" s="13"/>
      <c r="L768" s="186"/>
      <c r="M768" s="192"/>
      <c r="N768" s="193"/>
      <c r="O768" s="193"/>
      <c r="P768" s="193"/>
      <c r="Q768" s="193"/>
      <c r="R768" s="193"/>
      <c r="S768" s="193"/>
      <c r="T768" s="19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88" t="s">
        <v>345</v>
      </c>
      <c r="AU768" s="188" t="s">
        <v>85</v>
      </c>
      <c r="AV768" s="13" t="s">
        <v>85</v>
      </c>
      <c r="AW768" s="13" t="s">
        <v>33</v>
      </c>
      <c r="AX768" s="13" t="s">
        <v>77</v>
      </c>
      <c r="AY768" s="188" t="s">
        <v>337</v>
      </c>
    </row>
    <row r="769" s="13" customFormat="1">
      <c r="A769" s="13"/>
      <c r="B769" s="186"/>
      <c r="C769" s="13"/>
      <c r="D769" s="187" t="s">
        <v>345</v>
      </c>
      <c r="E769" s="188" t="s">
        <v>1</v>
      </c>
      <c r="F769" s="189" t="s">
        <v>1233</v>
      </c>
      <c r="G769" s="13"/>
      <c r="H769" s="190">
        <v>0.30199999999999999</v>
      </c>
      <c r="I769" s="191"/>
      <c r="J769" s="13"/>
      <c r="K769" s="13"/>
      <c r="L769" s="186"/>
      <c r="M769" s="192"/>
      <c r="N769" s="193"/>
      <c r="O769" s="193"/>
      <c r="P769" s="193"/>
      <c r="Q769" s="193"/>
      <c r="R769" s="193"/>
      <c r="S769" s="193"/>
      <c r="T769" s="19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188" t="s">
        <v>345</v>
      </c>
      <c r="AU769" s="188" t="s">
        <v>85</v>
      </c>
      <c r="AV769" s="13" t="s">
        <v>85</v>
      </c>
      <c r="AW769" s="13" t="s">
        <v>33</v>
      </c>
      <c r="AX769" s="13" t="s">
        <v>77</v>
      </c>
      <c r="AY769" s="188" t="s">
        <v>337</v>
      </c>
    </row>
    <row r="770" s="14" customFormat="1">
      <c r="A770" s="14"/>
      <c r="B770" s="195"/>
      <c r="C770" s="14"/>
      <c r="D770" s="187" t="s">
        <v>345</v>
      </c>
      <c r="E770" s="196" t="s">
        <v>1</v>
      </c>
      <c r="F770" s="197" t="s">
        <v>1234</v>
      </c>
      <c r="G770" s="14"/>
      <c r="H770" s="198">
        <v>0.68799999999999994</v>
      </c>
      <c r="I770" s="199"/>
      <c r="J770" s="14"/>
      <c r="K770" s="14"/>
      <c r="L770" s="195"/>
      <c r="M770" s="200"/>
      <c r="N770" s="201"/>
      <c r="O770" s="201"/>
      <c r="P770" s="201"/>
      <c r="Q770" s="201"/>
      <c r="R770" s="201"/>
      <c r="S770" s="201"/>
      <c r="T770" s="202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196" t="s">
        <v>345</v>
      </c>
      <c r="AU770" s="196" t="s">
        <v>85</v>
      </c>
      <c r="AV770" s="14" t="s">
        <v>88</v>
      </c>
      <c r="AW770" s="14" t="s">
        <v>33</v>
      </c>
      <c r="AX770" s="14" t="s">
        <v>77</v>
      </c>
      <c r="AY770" s="196" t="s">
        <v>337</v>
      </c>
    </row>
    <row r="771" s="15" customFormat="1">
      <c r="A771" s="15"/>
      <c r="B771" s="203"/>
      <c r="C771" s="15"/>
      <c r="D771" s="187" t="s">
        <v>345</v>
      </c>
      <c r="E771" s="204" t="s">
        <v>1</v>
      </c>
      <c r="F771" s="205" t="s">
        <v>353</v>
      </c>
      <c r="G771" s="15"/>
      <c r="H771" s="206">
        <v>3.157</v>
      </c>
      <c r="I771" s="207"/>
      <c r="J771" s="15"/>
      <c r="K771" s="15"/>
      <c r="L771" s="203"/>
      <c r="M771" s="208"/>
      <c r="N771" s="209"/>
      <c r="O771" s="209"/>
      <c r="P771" s="209"/>
      <c r="Q771" s="209"/>
      <c r="R771" s="209"/>
      <c r="S771" s="209"/>
      <c r="T771" s="210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04" t="s">
        <v>345</v>
      </c>
      <c r="AU771" s="204" t="s">
        <v>85</v>
      </c>
      <c r="AV771" s="15" t="s">
        <v>91</v>
      </c>
      <c r="AW771" s="15" t="s">
        <v>33</v>
      </c>
      <c r="AX771" s="15" t="s">
        <v>8</v>
      </c>
      <c r="AY771" s="204" t="s">
        <v>337</v>
      </c>
    </row>
    <row r="772" s="2" customFormat="1" ht="24.15" customHeight="1">
      <c r="A772" s="37"/>
      <c r="B772" s="172"/>
      <c r="C772" s="173" t="s">
        <v>1235</v>
      </c>
      <c r="D772" s="173" t="s">
        <v>339</v>
      </c>
      <c r="E772" s="174" t="s">
        <v>1236</v>
      </c>
      <c r="F772" s="175" t="s">
        <v>1237</v>
      </c>
      <c r="G772" s="176" t="s">
        <v>359</v>
      </c>
      <c r="H772" s="177">
        <v>9.3919999999999995</v>
      </c>
      <c r="I772" s="178"/>
      <c r="J772" s="179">
        <f>ROUND(I772*H772,0)</f>
        <v>0</v>
      </c>
      <c r="K772" s="175" t="s">
        <v>343</v>
      </c>
      <c r="L772" s="38"/>
      <c r="M772" s="180" t="s">
        <v>1</v>
      </c>
      <c r="N772" s="181" t="s">
        <v>42</v>
      </c>
      <c r="O772" s="76"/>
      <c r="P772" s="182">
        <f>O772*H772</f>
        <v>0</v>
      </c>
      <c r="Q772" s="182">
        <v>0</v>
      </c>
      <c r="R772" s="182">
        <f>Q772*H772</f>
        <v>0</v>
      </c>
      <c r="S772" s="182">
        <v>1.8</v>
      </c>
      <c r="T772" s="183">
        <f>S772*H772</f>
        <v>16.9056</v>
      </c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R772" s="184" t="s">
        <v>91</v>
      </c>
      <c r="AT772" s="184" t="s">
        <v>339</v>
      </c>
      <c r="AU772" s="184" t="s">
        <v>85</v>
      </c>
      <c r="AY772" s="18" t="s">
        <v>337</v>
      </c>
      <c r="BE772" s="185">
        <f>IF(N772="základní",J772,0)</f>
        <v>0</v>
      </c>
      <c r="BF772" s="185">
        <f>IF(N772="snížená",J772,0)</f>
        <v>0</v>
      </c>
      <c r="BG772" s="185">
        <f>IF(N772="zákl. přenesená",J772,0)</f>
        <v>0</v>
      </c>
      <c r="BH772" s="185">
        <f>IF(N772="sníž. přenesená",J772,0)</f>
        <v>0</v>
      </c>
      <c r="BI772" s="185">
        <f>IF(N772="nulová",J772,0)</f>
        <v>0</v>
      </c>
      <c r="BJ772" s="18" t="s">
        <v>8</v>
      </c>
      <c r="BK772" s="185">
        <f>ROUND(I772*H772,0)</f>
        <v>0</v>
      </c>
      <c r="BL772" s="18" t="s">
        <v>91</v>
      </c>
      <c r="BM772" s="184" t="s">
        <v>1238</v>
      </c>
    </row>
    <row r="773" s="13" customFormat="1">
      <c r="A773" s="13"/>
      <c r="B773" s="186"/>
      <c r="C773" s="13"/>
      <c r="D773" s="187" t="s">
        <v>345</v>
      </c>
      <c r="E773" s="188" t="s">
        <v>1</v>
      </c>
      <c r="F773" s="189" t="s">
        <v>1239</v>
      </c>
      <c r="G773" s="13"/>
      <c r="H773" s="190">
        <v>1.907</v>
      </c>
      <c r="I773" s="191"/>
      <c r="J773" s="13"/>
      <c r="K773" s="13"/>
      <c r="L773" s="186"/>
      <c r="M773" s="192"/>
      <c r="N773" s="193"/>
      <c r="O773" s="193"/>
      <c r="P773" s="193"/>
      <c r="Q773" s="193"/>
      <c r="R773" s="193"/>
      <c r="S773" s="193"/>
      <c r="T773" s="194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88" t="s">
        <v>345</v>
      </c>
      <c r="AU773" s="188" t="s">
        <v>85</v>
      </c>
      <c r="AV773" s="13" t="s">
        <v>85</v>
      </c>
      <c r="AW773" s="13" t="s">
        <v>33</v>
      </c>
      <c r="AX773" s="13" t="s">
        <v>77</v>
      </c>
      <c r="AY773" s="188" t="s">
        <v>337</v>
      </c>
    </row>
    <row r="774" s="14" customFormat="1">
      <c r="A774" s="14"/>
      <c r="B774" s="195"/>
      <c r="C774" s="14"/>
      <c r="D774" s="187" t="s">
        <v>345</v>
      </c>
      <c r="E774" s="196" t="s">
        <v>1</v>
      </c>
      <c r="F774" s="197" t="s">
        <v>564</v>
      </c>
      <c r="G774" s="14"/>
      <c r="H774" s="198">
        <v>1.907</v>
      </c>
      <c r="I774" s="199"/>
      <c r="J774" s="14"/>
      <c r="K774" s="14"/>
      <c r="L774" s="195"/>
      <c r="M774" s="200"/>
      <c r="N774" s="201"/>
      <c r="O774" s="201"/>
      <c r="P774" s="201"/>
      <c r="Q774" s="201"/>
      <c r="R774" s="201"/>
      <c r="S774" s="201"/>
      <c r="T774" s="202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196" t="s">
        <v>345</v>
      </c>
      <c r="AU774" s="196" t="s">
        <v>85</v>
      </c>
      <c r="AV774" s="14" t="s">
        <v>88</v>
      </c>
      <c r="AW774" s="14" t="s">
        <v>33</v>
      </c>
      <c r="AX774" s="14" t="s">
        <v>77</v>
      </c>
      <c r="AY774" s="196" t="s">
        <v>337</v>
      </c>
    </row>
    <row r="775" s="13" customFormat="1">
      <c r="A775" s="13"/>
      <c r="B775" s="186"/>
      <c r="C775" s="13"/>
      <c r="D775" s="187" t="s">
        <v>345</v>
      </c>
      <c r="E775" s="188" t="s">
        <v>1</v>
      </c>
      <c r="F775" s="189" t="s">
        <v>1240</v>
      </c>
      <c r="G775" s="13"/>
      <c r="H775" s="190">
        <v>1.498</v>
      </c>
      <c r="I775" s="191"/>
      <c r="J775" s="13"/>
      <c r="K775" s="13"/>
      <c r="L775" s="186"/>
      <c r="M775" s="192"/>
      <c r="N775" s="193"/>
      <c r="O775" s="193"/>
      <c r="P775" s="193"/>
      <c r="Q775" s="193"/>
      <c r="R775" s="193"/>
      <c r="S775" s="193"/>
      <c r="T775" s="19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88" t="s">
        <v>345</v>
      </c>
      <c r="AU775" s="188" t="s">
        <v>85</v>
      </c>
      <c r="AV775" s="13" t="s">
        <v>85</v>
      </c>
      <c r="AW775" s="13" t="s">
        <v>33</v>
      </c>
      <c r="AX775" s="13" t="s">
        <v>77</v>
      </c>
      <c r="AY775" s="188" t="s">
        <v>337</v>
      </c>
    </row>
    <row r="776" s="13" customFormat="1">
      <c r="A776" s="13"/>
      <c r="B776" s="186"/>
      <c r="C776" s="13"/>
      <c r="D776" s="187" t="s">
        <v>345</v>
      </c>
      <c r="E776" s="188" t="s">
        <v>1</v>
      </c>
      <c r="F776" s="189" t="s">
        <v>1241</v>
      </c>
      <c r="G776" s="13"/>
      <c r="H776" s="190">
        <v>1.1399999999999999</v>
      </c>
      <c r="I776" s="191"/>
      <c r="J776" s="13"/>
      <c r="K776" s="13"/>
      <c r="L776" s="186"/>
      <c r="M776" s="192"/>
      <c r="N776" s="193"/>
      <c r="O776" s="193"/>
      <c r="P776" s="193"/>
      <c r="Q776" s="193"/>
      <c r="R776" s="193"/>
      <c r="S776" s="193"/>
      <c r="T776" s="19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188" t="s">
        <v>345</v>
      </c>
      <c r="AU776" s="188" t="s">
        <v>85</v>
      </c>
      <c r="AV776" s="13" t="s">
        <v>85</v>
      </c>
      <c r="AW776" s="13" t="s">
        <v>33</v>
      </c>
      <c r="AX776" s="13" t="s">
        <v>77</v>
      </c>
      <c r="AY776" s="188" t="s">
        <v>337</v>
      </c>
    </row>
    <row r="777" s="13" customFormat="1">
      <c r="A777" s="13"/>
      <c r="B777" s="186"/>
      <c r="C777" s="13"/>
      <c r="D777" s="187" t="s">
        <v>345</v>
      </c>
      <c r="E777" s="188" t="s">
        <v>1</v>
      </c>
      <c r="F777" s="189" t="s">
        <v>1242</v>
      </c>
      <c r="G777" s="13"/>
      <c r="H777" s="190">
        <v>1.3460000000000001</v>
      </c>
      <c r="I777" s="191"/>
      <c r="J777" s="13"/>
      <c r="K777" s="13"/>
      <c r="L777" s="186"/>
      <c r="M777" s="192"/>
      <c r="N777" s="193"/>
      <c r="O777" s="193"/>
      <c r="P777" s="193"/>
      <c r="Q777" s="193"/>
      <c r="R777" s="193"/>
      <c r="S777" s="193"/>
      <c r="T777" s="19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188" t="s">
        <v>345</v>
      </c>
      <c r="AU777" s="188" t="s">
        <v>85</v>
      </c>
      <c r="AV777" s="13" t="s">
        <v>85</v>
      </c>
      <c r="AW777" s="13" t="s">
        <v>33</v>
      </c>
      <c r="AX777" s="13" t="s">
        <v>77</v>
      </c>
      <c r="AY777" s="188" t="s">
        <v>337</v>
      </c>
    </row>
    <row r="778" s="13" customFormat="1">
      <c r="A778" s="13"/>
      <c r="B778" s="186"/>
      <c r="C778" s="13"/>
      <c r="D778" s="187" t="s">
        <v>345</v>
      </c>
      <c r="E778" s="188" t="s">
        <v>1</v>
      </c>
      <c r="F778" s="189" t="s">
        <v>1243</v>
      </c>
      <c r="G778" s="13"/>
      <c r="H778" s="190">
        <v>0.40000000000000002</v>
      </c>
      <c r="I778" s="191"/>
      <c r="J778" s="13"/>
      <c r="K778" s="13"/>
      <c r="L778" s="186"/>
      <c r="M778" s="192"/>
      <c r="N778" s="193"/>
      <c r="O778" s="193"/>
      <c r="P778" s="193"/>
      <c r="Q778" s="193"/>
      <c r="R778" s="193"/>
      <c r="S778" s="193"/>
      <c r="T778" s="19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188" t="s">
        <v>345</v>
      </c>
      <c r="AU778" s="188" t="s">
        <v>85</v>
      </c>
      <c r="AV778" s="13" t="s">
        <v>85</v>
      </c>
      <c r="AW778" s="13" t="s">
        <v>33</v>
      </c>
      <c r="AX778" s="13" t="s">
        <v>77</v>
      </c>
      <c r="AY778" s="188" t="s">
        <v>337</v>
      </c>
    </row>
    <row r="779" s="14" customFormat="1">
      <c r="A779" s="14"/>
      <c r="B779" s="195"/>
      <c r="C779" s="14"/>
      <c r="D779" s="187" t="s">
        <v>345</v>
      </c>
      <c r="E779" s="196" t="s">
        <v>1</v>
      </c>
      <c r="F779" s="197" t="s">
        <v>458</v>
      </c>
      <c r="G779" s="14"/>
      <c r="H779" s="198">
        <v>4.3840000000000003</v>
      </c>
      <c r="I779" s="199"/>
      <c r="J779" s="14"/>
      <c r="K779" s="14"/>
      <c r="L779" s="195"/>
      <c r="M779" s="200"/>
      <c r="N779" s="201"/>
      <c r="O779" s="201"/>
      <c r="P779" s="201"/>
      <c r="Q779" s="201"/>
      <c r="R779" s="201"/>
      <c r="S779" s="201"/>
      <c r="T779" s="202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196" t="s">
        <v>345</v>
      </c>
      <c r="AU779" s="196" t="s">
        <v>85</v>
      </c>
      <c r="AV779" s="14" t="s">
        <v>88</v>
      </c>
      <c r="AW779" s="14" t="s">
        <v>33</v>
      </c>
      <c r="AX779" s="14" t="s">
        <v>77</v>
      </c>
      <c r="AY779" s="196" t="s">
        <v>337</v>
      </c>
    </row>
    <row r="780" s="13" customFormat="1">
      <c r="A780" s="13"/>
      <c r="B780" s="186"/>
      <c r="C780" s="13"/>
      <c r="D780" s="187" t="s">
        <v>345</v>
      </c>
      <c r="E780" s="188" t="s">
        <v>1</v>
      </c>
      <c r="F780" s="189" t="s">
        <v>1244</v>
      </c>
      <c r="G780" s="13"/>
      <c r="H780" s="190">
        <v>0.82799999999999996</v>
      </c>
      <c r="I780" s="191"/>
      <c r="J780" s="13"/>
      <c r="K780" s="13"/>
      <c r="L780" s="186"/>
      <c r="M780" s="192"/>
      <c r="N780" s="193"/>
      <c r="O780" s="193"/>
      <c r="P780" s="193"/>
      <c r="Q780" s="193"/>
      <c r="R780" s="193"/>
      <c r="S780" s="193"/>
      <c r="T780" s="19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88" t="s">
        <v>345</v>
      </c>
      <c r="AU780" s="188" t="s">
        <v>85</v>
      </c>
      <c r="AV780" s="13" t="s">
        <v>85</v>
      </c>
      <c r="AW780" s="13" t="s">
        <v>33</v>
      </c>
      <c r="AX780" s="13" t="s">
        <v>77</v>
      </c>
      <c r="AY780" s="188" t="s">
        <v>337</v>
      </c>
    </row>
    <row r="781" s="13" customFormat="1">
      <c r="A781" s="13"/>
      <c r="B781" s="186"/>
      <c r="C781" s="13"/>
      <c r="D781" s="187" t="s">
        <v>345</v>
      </c>
      <c r="E781" s="188" t="s">
        <v>1</v>
      </c>
      <c r="F781" s="189" t="s">
        <v>1245</v>
      </c>
      <c r="G781" s="13"/>
      <c r="H781" s="190">
        <v>0.69999999999999996</v>
      </c>
      <c r="I781" s="191"/>
      <c r="J781" s="13"/>
      <c r="K781" s="13"/>
      <c r="L781" s="186"/>
      <c r="M781" s="192"/>
      <c r="N781" s="193"/>
      <c r="O781" s="193"/>
      <c r="P781" s="193"/>
      <c r="Q781" s="193"/>
      <c r="R781" s="193"/>
      <c r="S781" s="193"/>
      <c r="T781" s="19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188" t="s">
        <v>345</v>
      </c>
      <c r="AU781" s="188" t="s">
        <v>85</v>
      </c>
      <c r="AV781" s="13" t="s">
        <v>85</v>
      </c>
      <c r="AW781" s="13" t="s">
        <v>33</v>
      </c>
      <c r="AX781" s="13" t="s">
        <v>77</v>
      </c>
      <c r="AY781" s="188" t="s">
        <v>337</v>
      </c>
    </row>
    <row r="782" s="13" customFormat="1">
      <c r="A782" s="13"/>
      <c r="B782" s="186"/>
      <c r="C782" s="13"/>
      <c r="D782" s="187" t="s">
        <v>345</v>
      </c>
      <c r="E782" s="188" t="s">
        <v>1</v>
      </c>
      <c r="F782" s="189" t="s">
        <v>1246</v>
      </c>
      <c r="G782" s="13"/>
      <c r="H782" s="190">
        <v>1.573</v>
      </c>
      <c r="I782" s="191"/>
      <c r="J782" s="13"/>
      <c r="K782" s="13"/>
      <c r="L782" s="186"/>
      <c r="M782" s="192"/>
      <c r="N782" s="193"/>
      <c r="O782" s="193"/>
      <c r="P782" s="193"/>
      <c r="Q782" s="193"/>
      <c r="R782" s="193"/>
      <c r="S782" s="193"/>
      <c r="T782" s="19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88" t="s">
        <v>345</v>
      </c>
      <c r="AU782" s="188" t="s">
        <v>85</v>
      </c>
      <c r="AV782" s="13" t="s">
        <v>85</v>
      </c>
      <c r="AW782" s="13" t="s">
        <v>33</v>
      </c>
      <c r="AX782" s="13" t="s">
        <v>77</v>
      </c>
      <c r="AY782" s="188" t="s">
        <v>337</v>
      </c>
    </row>
    <row r="783" s="14" customFormat="1">
      <c r="A783" s="14"/>
      <c r="B783" s="195"/>
      <c r="C783" s="14"/>
      <c r="D783" s="187" t="s">
        <v>345</v>
      </c>
      <c r="E783" s="196" t="s">
        <v>1</v>
      </c>
      <c r="F783" s="197" t="s">
        <v>465</v>
      </c>
      <c r="G783" s="14"/>
      <c r="H783" s="198">
        <v>3.101</v>
      </c>
      <c r="I783" s="199"/>
      <c r="J783" s="14"/>
      <c r="K783" s="14"/>
      <c r="L783" s="195"/>
      <c r="M783" s="200"/>
      <c r="N783" s="201"/>
      <c r="O783" s="201"/>
      <c r="P783" s="201"/>
      <c r="Q783" s="201"/>
      <c r="R783" s="201"/>
      <c r="S783" s="201"/>
      <c r="T783" s="202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196" t="s">
        <v>345</v>
      </c>
      <c r="AU783" s="196" t="s">
        <v>85</v>
      </c>
      <c r="AV783" s="14" t="s">
        <v>88</v>
      </c>
      <c r="AW783" s="14" t="s">
        <v>33</v>
      </c>
      <c r="AX783" s="14" t="s">
        <v>77</v>
      </c>
      <c r="AY783" s="196" t="s">
        <v>337</v>
      </c>
    </row>
    <row r="784" s="15" customFormat="1">
      <c r="A784" s="15"/>
      <c r="B784" s="203"/>
      <c r="C784" s="15"/>
      <c r="D784" s="187" t="s">
        <v>345</v>
      </c>
      <c r="E784" s="204" t="s">
        <v>1</v>
      </c>
      <c r="F784" s="205" t="s">
        <v>353</v>
      </c>
      <c r="G784" s="15"/>
      <c r="H784" s="206">
        <v>9.3919999999999995</v>
      </c>
      <c r="I784" s="207"/>
      <c r="J784" s="15"/>
      <c r="K784" s="15"/>
      <c r="L784" s="203"/>
      <c r="M784" s="208"/>
      <c r="N784" s="209"/>
      <c r="O784" s="209"/>
      <c r="P784" s="209"/>
      <c r="Q784" s="209"/>
      <c r="R784" s="209"/>
      <c r="S784" s="209"/>
      <c r="T784" s="210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04" t="s">
        <v>345</v>
      </c>
      <c r="AU784" s="204" t="s">
        <v>85</v>
      </c>
      <c r="AV784" s="15" t="s">
        <v>91</v>
      </c>
      <c r="AW784" s="15" t="s">
        <v>33</v>
      </c>
      <c r="AX784" s="15" t="s">
        <v>8</v>
      </c>
      <c r="AY784" s="204" t="s">
        <v>337</v>
      </c>
    </row>
    <row r="785" s="2" customFormat="1" ht="24.15" customHeight="1">
      <c r="A785" s="37"/>
      <c r="B785" s="172"/>
      <c r="C785" s="173" t="s">
        <v>1247</v>
      </c>
      <c r="D785" s="173" t="s">
        <v>339</v>
      </c>
      <c r="E785" s="174" t="s">
        <v>1248</v>
      </c>
      <c r="F785" s="175" t="s">
        <v>1249</v>
      </c>
      <c r="G785" s="176" t="s">
        <v>359</v>
      </c>
      <c r="H785" s="177">
        <v>0.49199999999999999</v>
      </c>
      <c r="I785" s="178"/>
      <c r="J785" s="179">
        <f>ROUND(I785*H785,0)</f>
        <v>0</v>
      </c>
      <c r="K785" s="175" t="s">
        <v>343</v>
      </c>
      <c r="L785" s="38"/>
      <c r="M785" s="180" t="s">
        <v>1</v>
      </c>
      <c r="N785" s="181" t="s">
        <v>42</v>
      </c>
      <c r="O785" s="76"/>
      <c r="P785" s="182">
        <f>O785*H785</f>
        <v>0</v>
      </c>
      <c r="Q785" s="182">
        <v>0</v>
      </c>
      <c r="R785" s="182">
        <f>Q785*H785</f>
        <v>0</v>
      </c>
      <c r="S785" s="182">
        <v>1.8</v>
      </c>
      <c r="T785" s="183">
        <f>S785*H785</f>
        <v>0.88560000000000005</v>
      </c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R785" s="184" t="s">
        <v>91</v>
      </c>
      <c r="AT785" s="184" t="s">
        <v>339</v>
      </c>
      <c r="AU785" s="184" t="s">
        <v>85</v>
      </c>
      <c r="AY785" s="18" t="s">
        <v>337</v>
      </c>
      <c r="BE785" s="185">
        <f>IF(N785="základní",J785,0)</f>
        <v>0</v>
      </c>
      <c r="BF785" s="185">
        <f>IF(N785="snížená",J785,0)</f>
        <v>0</v>
      </c>
      <c r="BG785" s="185">
        <f>IF(N785="zákl. přenesená",J785,0)</f>
        <v>0</v>
      </c>
      <c r="BH785" s="185">
        <f>IF(N785="sníž. přenesená",J785,0)</f>
        <v>0</v>
      </c>
      <c r="BI785" s="185">
        <f>IF(N785="nulová",J785,0)</f>
        <v>0</v>
      </c>
      <c r="BJ785" s="18" t="s">
        <v>8</v>
      </c>
      <c r="BK785" s="185">
        <f>ROUND(I785*H785,0)</f>
        <v>0</v>
      </c>
      <c r="BL785" s="18" t="s">
        <v>91</v>
      </c>
      <c r="BM785" s="184" t="s">
        <v>1250</v>
      </c>
    </row>
    <row r="786" s="13" customFormat="1">
      <c r="A786" s="13"/>
      <c r="B786" s="186"/>
      <c r="C786" s="13"/>
      <c r="D786" s="187" t="s">
        <v>345</v>
      </c>
      <c r="E786" s="188" t="s">
        <v>1</v>
      </c>
      <c r="F786" s="189" t="s">
        <v>1251</v>
      </c>
      <c r="G786" s="13"/>
      <c r="H786" s="190">
        <v>0.49199999999999999</v>
      </c>
      <c r="I786" s="191"/>
      <c r="J786" s="13"/>
      <c r="K786" s="13"/>
      <c r="L786" s="186"/>
      <c r="M786" s="192"/>
      <c r="N786" s="193"/>
      <c r="O786" s="193"/>
      <c r="P786" s="193"/>
      <c r="Q786" s="193"/>
      <c r="R786" s="193"/>
      <c r="S786" s="193"/>
      <c r="T786" s="19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188" t="s">
        <v>345</v>
      </c>
      <c r="AU786" s="188" t="s">
        <v>85</v>
      </c>
      <c r="AV786" s="13" t="s">
        <v>85</v>
      </c>
      <c r="AW786" s="13" t="s">
        <v>33</v>
      </c>
      <c r="AX786" s="13" t="s">
        <v>77</v>
      </c>
      <c r="AY786" s="188" t="s">
        <v>337</v>
      </c>
    </row>
    <row r="787" s="14" customFormat="1">
      <c r="A787" s="14"/>
      <c r="B787" s="195"/>
      <c r="C787" s="14"/>
      <c r="D787" s="187" t="s">
        <v>345</v>
      </c>
      <c r="E787" s="196" t="s">
        <v>1</v>
      </c>
      <c r="F787" s="197" t="s">
        <v>1252</v>
      </c>
      <c r="G787" s="14"/>
      <c r="H787" s="198">
        <v>0.49199999999999999</v>
      </c>
      <c r="I787" s="199"/>
      <c r="J787" s="14"/>
      <c r="K787" s="14"/>
      <c r="L787" s="195"/>
      <c r="M787" s="200"/>
      <c r="N787" s="201"/>
      <c r="O787" s="201"/>
      <c r="P787" s="201"/>
      <c r="Q787" s="201"/>
      <c r="R787" s="201"/>
      <c r="S787" s="201"/>
      <c r="T787" s="202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196" t="s">
        <v>345</v>
      </c>
      <c r="AU787" s="196" t="s">
        <v>85</v>
      </c>
      <c r="AV787" s="14" t="s">
        <v>88</v>
      </c>
      <c r="AW787" s="14" t="s">
        <v>33</v>
      </c>
      <c r="AX787" s="14" t="s">
        <v>8</v>
      </c>
      <c r="AY787" s="196" t="s">
        <v>337</v>
      </c>
    </row>
    <row r="788" s="2" customFormat="1" ht="33" customHeight="1">
      <c r="A788" s="37"/>
      <c r="B788" s="172"/>
      <c r="C788" s="173" t="s">
        <v>1253</v>
      </c>
      <c r="D788" s="173" t="s">
        <v>339</v>
      </c>
      <c r="E788" s="174" t="s">
        <v>1254</v>
      </c>
      <c r="F788" s="175" t="s">
        <v>1255</v>
      </c>
      <c r="G788" s="176" t="s">
        <v>342</v>
      </c>
      <c r="H788" s="177">
        <v>24.276</v>
      </c>
      <c r="I788" s="178"/>
      <c r="J788" s="179">
        <f>ROUND(I788*H788,0)</f>
        <v>0</v>
      </c>
      <c r="K788" s="175" t="s">
        <v>343</v>
      </c>
      <c r="L788" s="38"/>
      <c r="M788" s="180" t="s">
        <v>1</v>
      </c>
      <c r="N788" s="181" t="s">
        <v>42</v>
      </c>
      <c r="O788" s="76"/>
      <c r="P788" s="182">
        <f>O788*H788</f>
        <v>0</v>
      </c>
      <c r="Q788" s="182">
        <v>0</v>
      </c>
      <c r="R788" s="182">
        <f>Q788*H788</f>
        <v>0</v>
      </c>
      <c r="S788" s="182">
        <v>0.050000000000000003</v>
      </c>
      <c r="T788" s="183">
        <f>S788*H788</f>
        <v>1.2138</v>
      </c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R788" s="184" t="s">
        <v>91</v>
      </c>
      <c r="AT788" s="184" t="s">
        <v>339</v>
      </c>
      <c r="AU788" s="184" t="s">
        <v>85</v>
      </c>
      <c r="AY788" s="18" t="s">
        <v>337</v>
      </c>
      <c r="BE788" s="185">
        <f>IF(N788="základní",J788,0)</f>
        <v>0</v>
      </c>
      <c r="BF788" s="185">
        <f>IF(N788="snížená",J788,0)</f>
        <v>0</v>
      </c>
      <c r="BG788" s="185">
        <f>IF(N788="zákl. přenesená",J788,0)</f>
        <v>0</v>
      </c>
      <c r="BH788" s="185">
        <f>IF(N788="sníž. přenesená",J788,0)</f>
        <v>0</v>
      </c>
      <c r="BI788" s="185">
        <f>IF(N788="nulová",J788,0)</f>
        <v>0</v>
      </c>
      <c r="BJ788" s="18" t="s">
        <v>8</v>
      </c>
      <c r="BK788" s="185">
        <f>ROUND(I788*H788,0)</f>
        <v>0</v>
      </c>
      <c r="BL788" s="18" t="s">
        <v>91</v>
      </c>
      <c r="BM788" s="184" t="s">
        <v>1256</v>
      </c>
    </row>
    <row r="789" s="13" customFormat="1">
      <c r="A789" s="13"/>
      <c r="B789" s="186"/>
      <c r="C789" s="13"/>
      <c r="D789" s="187" t="s">
        <v>345</v>
      </c>
      <c r="E789" s="188" t="s">
        <v>1</v>
      </c>
      <c r="F789" s="189" t="s">
        <v>1257</v>
      </c>
      <c r="G789" s="13"/>
      <c r="H789" s="190">
        <v>5.6619999999999999</v>
      </c>
      <c r="I789" s="191"/>
      <c r="J789" s="13"/>
      <c r="K789" s="13"/>
      <c r="L789" s="186"/>
      <c r="M789" s="192"/>
      <c r="N789" s="193"/>
      <c r="O789" s="193"/>
      <c r="P789" s="193"/>
      <c r="Q789" s="193"/>
      <c r="R789" s="193"/>
      <c r="S789" s="193"/>
      <c r="T789" s="19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88" t="s">
        <v>345</v>
      </c>
      <c r="AU789" s="188" t="s">
        <v>85</v>
      </c>
      <c r="AV789" s="13" t="s">
        <v>85</v>
      </c>
      <c r="AW789" s="13" t="s">
        <v>33</v>
      </c>
      <c r="AX789" s="13" t="s">
        <v>77</v>
      </c>
      <c r="AY789" s="188" t="s">
        <v>337</v>
      </c>
    </row>
    <row r="790" s="13" customFormat="1">
      <c r="A790" s="13"/>
      <c r="B790" s="186"/>
      <c r="C790" s="13"/>
      <c r="D790" s="187" t="s">
        <v>345</v>
      </c>
      <c r="E790" s="188" t="s">
        <v>1</v>
      </c>
      <c r="F790" s="189" t="s">
        <v>1258</v>
      </c>
      <c r="G790" s="13"/>
      <c r="H790" s="190">
        <v>10.305999999999999</v>
      </c>
      <c r="I790" s="191"/>
      <c r="J790" s="13"/>
      <c r="K790" s="13"/>
      <c r="L790" s="186"/>
      <c r="M790" s="192"/>
      <c r="N790" s="193"/>
      <c r="O790" s="193"/>
      <c r="P790" s="193"/>
      <c r="Q790" s="193"/>
      <c r="R790" s="193"/>
      <c r="S790" s="193"/>
      <c r="T790" s="19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188" t="s">
        <v>345</v>
      </c>
      <c r="AU790" s="188" t="s">
        <v>85</v>
      </c>
      <c r="AV790" s="13" t="s">
        <v>85</v>
      </c>
      <c r="AW790" s="13" t="s">
        <v>33</v>
      </c>
      <c r="AX790" s="13" t="s">
        <v>77</v>
      </c>
      <c r="AY790" s="188" t="s">
        <v>337</v>
      </c>
    </row>
    <row r="791" s="13" customFormat="1">
      <c r="A791" s="13"/>
      <c r="B791" s="186"/>
      <c r="C791" s="13"/>
      <c r="D791" s="187" t="s">
        <v>345</v>
      </c>
      <c r="E791" s="188" t="s">
        <v>1</v>
      </c>
      <c r="F791" s="189" t="s">
        <v>1259</v>
      </c>
      <c r="G791" s="13"/>
      <c r="H791" s="190">
        <v>8.3079999999999998</v>
      </c>
      <c r="I791" s="191"/>
      <c r="J791" s="13"/>
      <c r="K791" s="13"/>
      <c r="L791" s="186"/>
      <c r="M791" s="192"/>
      <c r="N791" s="193"/>
      <c r="O791" s="193"/>
      <c r="P791" s="193"/>
      <c r="Q791" s="193"/>
      <c r="R791" s="193"/>
      <c r="S791" s="193"/>
      <c r="T791" s="19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188" t="s">
        <v>345</v>
      </c>
      <c r="AU791" s="188" t="s">
        <v>85</v>
      </c>
      <c r="AV791" s="13" t="s">
        <v>85</v>
      </c>
      <c r="AW791" s="13" t="s">
        <v>33</v>
      </c>
      <c r="AX791" s="13" t="s">
        <v>77</v>
      </c>
      <c r="AY791" s="188" t="s">
        <v>337</v>
      </c>
    </row>
    <row r="792" s="14" customFormat="1">
      <c r="A792" s="14"/>
      <c r="B792" s="195"/>
      <c r="C792" s="14"/>
      <c r="D792" s="187" t="s">
        <v>345</v>
      </c>
      <c r="E792" s="196" t="s">
        <v>1</v>
      </c>
      <c r="F792" s="197" t="s">
        <v>1260</v>
      </c>
      <c r="G792" s="14"/>
      <c r="H792" s="198">
        <v>24.276</v>
      </c>
      <c r="I792" s="199"/>
      <c r="J792" s="14"/>
      <c r="K792" s="14"/>
      <c r="L792" s="195"/>
      <c r="M792" s="200"/>
      <c r="N792" s="201"/>
      <c r="O792" s="201"/>
      <c r="P792" s="201"/>
      <c r="Q792" s="201"/>
      <c r="R792" s="201"/>
      <c r="S792" s="201"/>
      <c r="T792" s="202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196" t="s">
        <v>345</v>
      </c>
      <c r="AU792" s="196" t="s">
        <v>85</v>
      </c>
      <c r="AV792" s="14" t="s">
        <v>88</v>
      </c>
      <c r="AW792" s="14" t="s">
        <v>33</v>
      </c>
      <c r="AX792" s="14" t="s">
        <v>77</v>
      </c>
      <c r="AY792" s="196" t="s">
        <v>337</v>
      </c>
    </row>
    <row r="793" s="15" customFormat="1">
      <c r="A793" s="15"/>
      <c r="B793" s="203"/>
      <c r="C793" s="15"/>
      <c r="D793" s="187" t="s">
        <v>345</v>
      </c>
      <c r="E793" s="204" t="s">
        <v>1</v>
      </c>
      <c r="F793" s="205" t="s">
        <v>1261</v>
      </c>
      <c r="G793" s="15"/>
      <c r="H793" s="206">
        <v>24.276</v>
      </c>
      <c r="I793" s="207"/>
      <c r="J793" s="15"/>
      <c r="K793" s="15"/>
      <c r="L793" s="203"/>
      <c r="M793" s="208"/>
      <c r="N793" s="209"/>
      <c r="O793" s="209"/>
      <c r="P793" s="209"/>
      <c r="Q793" s="209"/>
      <c r="R793" s="209"/>
      <c r="S793" s="209"/>
      <c r="T793" s="210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04" t="s">
        <v>345</v>
      </c>
      <c r="AU793" s="204" t="s">
        <v>85</v>
      </c>
      <c r="AV793" s="15" t="s">
        <v>91</v>
      </c>
      <c r="AW793" s="15" t="s">
        <v>33</v>
      </c>
      <c r="AX793" s="15" t="s">
        <v>8</v>
      </c>
      <c r="AY793" s="204" t="s">
        <v>337</v>
      </c>
    </row>
    <row r="794" s="2" customFormat="1" ht="33" customHeight="1">
      <c r="A794" s="37"/>
      <c r="B794" s="172"/>
      <c r="C794" s="173" t="s">
        <v>1262</v>
      </c>
      <c r="D794" s="173" t="s">
        <v>339</v>
      </c>
      <c r="E794" s="174" t="s">
        <v>1263</v>
      </c>
      <c r="F794" s="175" t="s">
        <v>1264</v>
      </c>
      <c r="G794" s="176" t="s">
        <v>342</v>
      </c>
      <c r="H794" s="177">
        <v>229.60400000000001</v>
      </c>
      <c r="I794" s="178"/>
      <c r="J794" s="179">
        <f>ROUND(I794*H794,0)</f>
        <v>0</v>
      </c>
      <c r="K794" s="175" t="s">
        <v>343</v>
      </c>
      <c r="L794" s="38"/>
      <c r="M794" s="180" t="s">
        <v>1</v>
      </c>
      <c r="N794" s="181" t="s">
        <v>42</v>
      </c>
      <c r="O794" s="76"/>
      <c r="P794" s="182">
        <f>O794*H794</f>
        <v>0</v>
      </c>
      <c r="Q794" s="182">
        <v>0</v>
      </c>
      <c r="R794" s="182">
        <f>Q794*H794</f>
        <v>0</v>
      </c>
      <c r="S794" s="182">
        <v>0.045999999999999999</v>
      </c>
      <c r="T794" s="183">
        <f>S794*H794</f>
        <v>10.561784000000001</v>
      </c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R794" s="184" t="s">
        <v>91</v>
      </c>
      <c r="AT794" s="184" t="s">
        <v>339</v>
      </c>
      <c r="AU794" s="184" t="s">
        <v>85</v>
      </c>
      <c r="AY794" s="18" t="s">
        <v>337</v>
      </c>
      <c r="BE794" s="185">
        <f>IF(N794="základní",J794,0)</f>
        <v>0</v>
      </c>
      <c r="BF794" s="185">
        <f>IF(N794="snížená",J794,0)</f>
        <v>0</v>
      </c>
      <c r="BG794" s="185">
        <f>IF(N794="zákl. přenesená",J794,0)</f>
        <v>0</v>
      </c>
      <c r="BH794" s="185">
        <f>IF(N794="sníž. přenesená",J794,0)</f>
        <v>0</v>
      </c>
      <c r="BI794" s="185">
        <f>IF(N794="nulová",J794,0)</f>
        <v>0</v>
      </c>
      <c r="BJ794" s="18" t="s">
        <v>8</v>
      </c>
      <c r="BK794" s="185">
        <f>ROUND(I794*H794,0)</f>
        <v>0</v>
      </c>
      <c r="BL794" s="18" t="s">
        <v>91</v>
      </c>
      <c r="BM794" s="184" t="s">
        <v>1265</v>
      </c>
    </row>
    <row r="795" s="13" customFormat="1">
      <c r="A795" s="13"/>
      <c r="B795" s="186"/>
      <c r="C795" s="13"/>
      <c r="D795" s="187" t="s">
        <v>345</v>
      </c>
      <c r="E795" s="188" t="s">
        <v>1</v>
      </c>
      <c r="F795" s="189" t="s">
        <v>707</v>
      </c>
      <c r="G795" s="13"/>
      <c r="H795" s="190">
        <v>7.7190000000000003</v>
      </c>
      <c r="I795" s="191"/>
      <c r="J795" s="13"/>
      <c r="K795" s="13"/>
      <c r="L795" s="186"/>
      <c r="M795" s="192"/>
      <c r="N795" s="193"/>
      <c r="O795" s="193"/>
      <c r="P795" s="193"/>
      <c r="Q795" s="193"/>
      <c r="R795" s="193"/>
      <c r="S795" s="193"/>
      <c r="T795" s="19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188" t="s">
        <v>345</v>
      </c>
      <c r="AU795" s="188" t="s">
        <v>85</v>
      </c>
      <c r="AV795" s="13" t="s">
        <v>85</v>
      </c>
      <c r="AW795" s="13" t="s">
        <v>33</v>
      </c>
      <c r="AX795" s="13" t="s">
        <v>77</v>
      </c>
      <c r="AY795" s="188" t="s">
        <v>337</v>
      </c>
    </row>
    <row r="796" s="13" customFormat="1">
      <c r="A796" s="13"/>
      <c r="B796" s="186"/>
      <c r="C796" s="13"/>
      <c r="D796" s="187" t="s">
        <v>345</v>
      </c>
      <c r="E796" s="188" t="s">
        <v>1</v>
      </c>
      <c r="F796" s="189" t="s">
        <v>1266</v>
      </c>
      <c r="G796" s="13"/>
      <c r="H796" s="190">
        <v>31.423999999999999</v>
      </c>
      <c r="I796" s="191"/>
      <c r="J796" s="13"/>
      <c r="K796" s="13"/>
      <c r="L796" s="186"/>
      <c r="M796" s="192"/>
      <c r="N796" s="193"/>
      <c r="O796" s="193"/>
      <c r="P796" s="193"/>
      <c r="Q796" s="193"/>
      <c r="R796" s="193"/>
      <c r="S796" s="193"/>
      <c r="T796" s="19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188" t="s">
        <v>345</v>
      </c>
      <c r="AU796" s="188" t="s">
        <v>85</v>
      </c>
      <c r="AV796" s="13" t="s">
        <v>85</v>
      </c>
      <c r="AW796" s="13" t="s">
        <v>33</v>
      </c>
      <c r="AX796" s="13" t="s">
        <v>77</v>
      </c>
      <c r="AY796" s="188" t="s">
        <v>337</v>
      </c>
    </row>
    <row r="797" s="13" customFormat="1">
      <c r="A797" s="13"/>
      <c r="B797" s="186"/>
      <c r="C797" s="13"/>
      <c r="D797" s="187" t="s">
        <v>345</v>
      </c>
      <c r="E797" s="188" t="s">
        <v>1</v>
      </c>
      <c r="F797" s="189" t="s">
        <v>1267</v>
      </c>
      <c r="G797" s="13"/>
      <c r="H797" s="190">
        <v>33.963999999999999</v>
      </c>
      <c r="I797" s="191"/>
      <c r="J797" s="13"/>
      <c r="K797" s="13"/>
      <c r="L797" s="186"/>
      <c r="M797" s="192"/>
      <c r="N797" s="193"/>
      <c r="O797" s="193"/>
      <c r="P797" s="193"/>
      <c r="Q797" s="193"/>
      <c r="R797" s="193"/>
      <c r="S797" s="193"/>
      <c r="T797" s="19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188" t="s">
        <v>345</v>
      </c>
      <c r="AU797" s="188" t="s">
        <v>85</v>
      </c>
      <c r="AV797" s="13" t="s">
        <v>85</v>
      </c>
      <c r="AW797" s="13" t="s">
        <v>33</v>
      </c>
      <c r="AX797" s="13" t="s">
        <v>77</v>
      </c>
      <c r="AY797" s="188" t="s">
        <v>337</v>
      </c>
    </row>
    <row r="798" s="13" customFormat="1">
      <c r="A798" s="13"/>
      <c r="B798" s="186"/>
      <c r="C798" s="13"/>
      <c r="D798" s="187" t="s">
        <v>345</v>
      </c>
      <c r="E798" s="188" t="s">
        <v>1</v>
      </c>
      <c r="F798" s="189" t="s">
        <v>1268</v>
      </c>
      <c r="G798" s="13"/>
      <c r="H798" s="190">
        <v>29.530999999999999</v>
      </c>
      <c r="I798" s="191"/>
      <c r="J798" s="13"/>
      <c r="K798" s="13"/>
      <c r="L798" s="186"/>
      <c r="M798" s="192"/>
      <c r="N798" s="193"/>
      <c r="O798" s="193"/>
      <c r="P798" s="193"/>
      <c r="Q798" s="193"/>
      <c r="R798" s="193"/>
      <c r="S798" s="193"/>
      <c r="T798" s="19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188" t="s">
        <v>345</v>
      </c>
      <c r="AU798" s="188" t="s">
        <v>85</v>
      </c>
      <c r="AV798" s="13" t="s">
        <v>85</v>
      </c>
      <c r="AW798" s="13" t="s">
        <v>33</v>
      </c>
      <c r="AX798" s="13" t="s">
        <v>77</v>
      </c>
      <c r="AY798" s="188" t="s">
        <v>337</v>
      </c>
    </row>
    <row r="799" s="14" customFormat="1">
      <c r="A799" s="14"/>
      <c r="B799" s="195"/>
      <c r="C799" s="14"/>
      <c r="D799" s="187" t="s">
        <v>345</v>
      </c>
      <c r="E799" s="196" t="s">
        <v>1</v>
      </c>
      <c r="F799" s="197" t="s">
        <v>1269</v>
      </c>
      <c r="G799" s="14"/>
      <c r="H799" s="198">
        <v>102.63800000000001</v>
      </c>
      <c r="I799" s="199"/>
      <c r="J799" s="14"/>
      <c r="K799" s="14"/>
      <c r="L799" s="195"/>
      <c r="M799" s="200"/>
      <c r="N799" s="201"/>
      <c r="O799" s="201"/>
      <c r="P799" s="201"/>
      <c r="Q799" s="201"/>
      <c r="R799" s="201"/>
      <c r="S799" s="201"/>
      <c r="T799" s="202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196" t="s">
        <v>345</v>
      </c>
      <c r="AU799" s="196" t="s">
        <v>85</v>
      </c>
      <c r="AV799" s="14" t="s">
        <v>88</v>
      </c>
      <c r="AW799" s="14" t="s">
        <v>33</v>
      </c>
      <c r="AX799" s="14" t="s">
        <v>77</v>
      </c>
      <c r="AY799" s="196" t="s">
        <v>337</v>
      </c>
    </row>
    <row r="800" s="13" customFormat="1">
      <c r="A800" s="13"/>
      <c r="B800" s="186"/>
      <c r="C800" s="13"/>
      <c r="D800" s="187" t="s">
        <v>345</v>
      </c>
      <c r="E800" s="188" t="s">
        <v>1</v>
      </c>
      <c r="F800" s="189" t="s">
        <v>1270</v>
      </c>
      <c r="G800" s="13"/>
      <c r="H800" s="190">
        <v>58.186</v>
      </c>
      <c r="I800" s="191"/>
      <c r="J800" s="13"/>
      <c r="K800" s="13"/>
      <c r="L800" s="186"/>
      <c r="M800" s="192"/>
      <c r="N800" s="193"/>
      <c r="O800" s="193"/>
      <c r="P800" s="193"/>
      <c r="Q800" s="193"/>
      <c r="R800" s="193"/>
      <c r="S800" s="193"/>
      <c r="T800" s="194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88" t="s">
        <v>345</v>
      </c>
      <c r="AU800" s="188" t="s">
        <v>85</v>
      </c>
      <c r="AV800" s="13" t="s">
        <v>85</v>
      </c>
      <c r="AW800" s="13" t="s">
        <v>33</v>
      </c>
      <c r="AX800" s="13" t="s">
        <v>77</v>
      </c>
      <c r="AY800" s="188" t="s">
        <v>337</v>
      </c>
    </row>
    <row r="801" s="14" customFormat="1">
      <c r="A801" s="14"/>
      <c r="B801" s="195"/>
      <c r="C801" s="14"/>
      <c r="D801" s="187" t="s">
        <v>345</v>
      </c>
      <c r="E801" s="196" t="s">
        <v>1</v>
      </c>
      <c r="F801" s="197" t="s">
        <v>1271</v>
      </c>
      <c r="G801" s="14"/>
      <c r="H801" s="198">
        <v>58.186</v>
      </c>
      <c r="I801" s="199"/>
      <c r="J801" s="14"/>
      <c r="K801" s="14"/>
      <c r="L801" s="195"/>
      <c r="M801" s="200"/>
      <c r="N801" s="201"/>
      <c r="O801" s="201"/>
      <c r="P801" s="201"/>
      <c r="Q801" s="201"/>
      <c r="R801" s="201"/>
      <c r="S801" s="201"/>
      <c r="T801" s="202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196" t="s">
        <v>345</v>
      </c>
      <c r="AU801" s="196" t="s">
        <v>85</v>
      </c>
      <c r="AV801" s="14" t="s">
        <v>88</v>
      </c>
      <c r="AW801" s="14" t="s">
        <v>33</v>
      </c>
      <c r="AX801" s="14" t="s">
        <v>77</v>
      </c>
      <c r="AY801" s="196" t="s">
        <v>337</v>
      </c>
    </row>
    <row r="802" s="13" customFormat="1">
      <c r="A802" s="13"/>
      <c r="B802" s="186"/>
      <c r="C802" s="13"/>
      <c r="D802" s="187" t="s">
        <v>345</v>
      </c>
      <c r="E802" s="188" t="s">
        <v>1</v>
      </c>
      <c r="F802" s="189" t="s">
        <v>1272</v>
      </c>
      <c r="G802" s="13"/>
      <c r="H802" s="190">
        <v>48.049999999999997</v>
      </c>
      <c r="I802" s="191"/>
      <c r="J802" s="13"/>
      <c r="K802" s="13"/>
      <c r="L802" s="186"/>
      <c r="M802" s="192"/>
      <c r="N802" s="193"/>
      <c r="O802" s="193"/>
      <c r="P802" s="193"/>
      <c r="Q802" s="193"/>
      <c r="R802" s="193"/>
      <c r="S802" s="193"/>
      <c r="T802" s="19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188" t="s">
        <v>345</v>
      </c>
      <c r="AU802" s="188" t="s">
        <v>85</v>
      </c>
      <c r="AV802" s="13" t="s">
        <v>85</v>
      </c>
      <c r="AW802" s="13" t="s">
        <v>33</v>
      </c>
      <c r="AX802" s="13" t="s">
        <v>77</v>
      </c>
      <c r="AY802" s="188" t="s">
        <v>337</v>
      </c>
    </row>
    <row r="803" s="14" customFormat="1">
      <c r="A803" s="14"/>
      <c r="B803" s="195"/>
      <c r="C803" s="14"/>
      <c r="D803" s="187" t="s">
        <v>345</v>
      </c>
      <c r="E803" s="196" t="s">
        <v>1</v>
      </c>
      <c r="F803" s="197" t="s">
        <v>1273</v>
      </c>
      <c r="G803" s="14"/>
      <c r="H803" s="198">
        <v>48.049999999999997</v>
      </c>
      <c r="I803" s="199"/>
      <c r="J803" s="14"/>
      <c r="K803" s="14"/>
      <c r="L803" s="195"/>
      <c r="M803" s="200"/>
      <c r="N803" s="201"/>
      <c r="O803" s="201"/>
      <c r="P803" s="201"/>
      <c r="Q803" s="201"/>
      <c r="R803" s="201"/>
      <c r="S803" s="201"/>
      <c r="T803" s="202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196" t="s">
        <v>345</v>
      </c>
      <c r="AU803" s="196" t="s">
        <v>85</v>
      </c>
      <c r="AV803" s="14" t="s">
        <v>88</v>
      </c>
      <c r="AW803" s="14" t="s">
        <v>33</v>
      </c>
      <c r="AX803" s="14" t="s">
        <v>77</v>
      </c>
      <c r="AY803" s="196" t="s">
        <v>337</v>
      </c>
    </row>
    <row r="804" s="13" customFormat="1">
      <c r="A804" s="13"/>
      <c r="B804" s="186"/>
      <c r="C804" s="13"/>
      <c r="D804" s="187" t="s">
        <v>345</v>
      </c>
      <c r="E804" s="188" t="s">
        <v>1</v>
      </c>
      <c r="F804" s="189" t="s">
        <v>1274</v>
      </c>
      <c r="G804" s="13"/>
      <c r="H804" s="190">
        <v>20.73</v>
      </c>
      <c r="I804" s="191"/>
      <c r="J804" s="13"/>
      <c r="K804" s="13"/>
      <c r="L804" s="186"/>
      <c r="M804" s="192"/>
      <c r="N804" s="193"/>
      <c r="O804" s="193"/>
      <c r="P804" s="193"/>
      <c r="Q804" s="193"/>
      <c r="R804" s="193"/>
      <c r="S804" s="193"/>
      <c r="T804" s="19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188" t="s">
        <v>345</v>
      </c>
      <c r="AU804" s="188" t="s">
        <v>85</v>
      </c>
      <c r="AV804" s="13" t="s">
        <v>85</v>
      </c>
      <c r="AW804" s="13" t="s">
        <v>33</v>
      </c>
      <c r="AX804" s="13" t="s">
        <v>77</v>
      </c>
      <c r="AY804" s="188" t="s">
        <v>337</v>
      </c>
    </row>
    <row r="805" s="14" customFormat="1">
      <c r="A805" s="14"/>
      <c r="B805" s="195"/>
      <c r="C805" s="14"/>
      <c r="D805" s="187" t="s">
        <v>345</v>
      </c>
      <c r="E805" s="196" t="s">
        <v>1</v>
      </c>
      <c r="F805" s="197" t="s">
        <v>1275</v>
      </c>
      <c r="G805" s="14"/>
      <c r="H805" s="198">
        <v>20.73</v>
      </c>
      <c r="I805" s="199"/>
      <c r="J805" s="14"/>
      <c r="K805" s="14"/>
      <c r="L805" s="195"/>
      <c r="M805" s="200"/>
      <c r="N805" s="201"/>
      <c r="O805" s="201"/>
      <c r="P805" s="201"/>
      <c r="Q805" s="201"/>
      <c r="R805" s="201"/>
      <c r="S805" s="201"/>
      <c r="T805" s="202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196" t="s">
        <v>345</v>
      </c>
      <c r="AU805" s="196" t="s">
        <v>85</v>
      </c>
      <c r="AV805" s="14" t="s">
        <v>88</v>
      </c>
      <c r="AW805" s="14" t="s">
        <v>33</v>
      </c>
      <c r="AX805" s="14" t="s">
        <v>77</v>
      </c>
      <c r="AY805" s="196" t="s">
        <v>337</v>
      </c>
    </row>
    <row r="806" s="15" customFormat="1">
      <c r="A806" s="15"/>
      <c r="B806" s="203"/>
      <c r="C806" s="15"/>
      <c r="D806" s="187" t="s">
        <v>345</v>
      </c>
      <c r="E806" s="204" t="s">
        <v>1</v>
      </c>
      <c r="F806" s="205" t="s">
        <v>1261</v>
      </c>
      <c r="G806" s="15"/>
      <c r="H806" s="206">
        <v>229.60400000000001</v>
      </c>
      <c r="I806" s="207"/>
      <c r="J806" s="15"/>
      <c r="K806" s="15"/>
      <c r="L806" s="203"/>
      <c r="M806" s="208"/>
      <c r="N806" s="209"/>
      <c r="O806" s="209"/>
      <c r="P806" s="209"/>
      <c r="Q806" s="209"/>
      <c r="R806" s="209"/>
      <c r="S806" s="209"/>
      <c r="T806" s="210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04" t="s">
        <v>345</v>
      </c>
      <c r="AU806" s="204" t="s">
        <v>85</v>
      </c>
      <c r="AV806" s="15" t="s">
        <v>91</v>
      </c>
      <c r="AW806" s="15" t="s">
        <v>33</v>
      </c>
      <c r="AX806" s="15" t="s">
        <v>8</v>
      </c>
      <c r="AY806" s="204" t="s">
        <v>337</v>
      </c>
    </row>
    <row r="807" s="2" customFormat="1" ht="37.8" customHeight="1">
      <c r="A807" s="37"/>
      <c r="B807" s="172"/>
      <c r="C807" s="173" t="s">
        <v>1276</v>
      </c>
      <c r="D807" s="173" t="s">
        <v>339</v>
      </c>
      <c r="E807" s="174" t="s">
        <v>1277</v>
      </c>
      <c r="F807" s="175" t="s">
        <v>1278</v>
      </c>
      <c r="G807" s="176" t="s">
        <v>342</v>
      </c>
      <c r="H807" s="177">
        <v>300.38499999999999</v>
      </c>
      <c r="I807" s="178"/>
      <c r="J807" s="179">
        <f>ROUND(I807*H807,0)</f>
        <v>0</v>
      </c>
      <c r="K807" s="175" t="s">
        <v>343</v>
      </c>
      <c r="L807" s="38"/>
      <c r="M807" s="180" t="s">
        <v>1</v>
      </c>
      <c r="N807" s="181" t="s">
        <v>42</v>
      </c>
      <c r="O807" s="76"/>
      <c r="P807" s="182">
        <f>O807*H807</f>
        <v>0</v>
      </c>
      <c r="Q807" s="182">
        <v>0</v>
      </c>
      <c r="R807" s="182">
        <f>Q807*H807</f>
        <v>0</v>
      </c>
      <c r="S807" s="182">
        <v>0.0050000000000000001</v>
      </c>
      <c r="T807" s="183">
        <f>S807*H807</f>
        <v>1.501925</v>
      </c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R807" s="184" t="s">
        <v>91</v>
      </c>
      <c r="AT807" s="184" t="s">
        <v>339</v>
      </c>
      <c r="AU807" s="184" t="s">
        <v>85</v>
      </c>
      <c r="AY807" s="18" t="s">
        <v>337</v>
      </c>
      <c r="BE807" s="185">
        <f>IF(N807="základní",J807,0)</f>
        <v>0</v>
      </c>
      <c r="BF807" s="185">
        <f>IF(N807="snížená",J807,0)</f>
        <v>0</v>
      </c>
      <c r="BG807" s="185">
        <f>IF(N807="zákl. přenesená",J807,0)</f>
        <v>0</v>
      </c>
      <c r="BH807" s="185">
        <f>IF(N807="sníž. přenesená",J807,0)</f>
        <v>0</v>
      </c>
      <c r="BI807" s="185">
        <f>IF(N807="nulová",J807,0)</f>
        <v>0</v>
      </c>
      <c r="BJ807" s="18" t="s">
        <v>8</v>
      </c>
      <c r="BK807" s="185">
        <f>ROUND(I807*H807,0)</f>
        <v>0</v>
      </c>
      <c r="BL807" s="18" t="s">
        <v>91</v>
      </c>
      <c r="BM807" s="184" t="s">
        <v>1279</v>
      </c>
    </row>
    <row r="808" s="13" customFormat="1">
      <c r="A808" s="13"/>
      <c r="B808" s="186"/>
      <c r="C808" s="13"/>
      <c r="D808" s="187" t="s">
        <v>345</v>
      </c>
      <c r="E808" s="188" t="s">
        <v>1</v>
      </c>
      <c r="F808" s="189" t="s">
        <v>971</v>
      </c>
      <c r="G808" s="13"/>
      <c r="H808" s="190">
        <v>5.5640000000000001</v>
      </c>
      <c r="I808" s="191"/>
      <c r="J808" s="13"/>
      <c r="K808" s="13"/>
      <c r="L808" s="186"/>
      <c r="M808" s="192"/>
      <c r="N808" s="193"/>
      <c r="O808" s="193"/>
      <c r="P808" s="193"/>
      <c r="Q808" s="193"/>
      <c r="R808" s="193"/>
      <c r="S808" s="193"/>
      <c r="T808" s="19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188" t="s">
        <v>345</v>
      </c>
      <c r="AU808" s="188" t="s">
        <v>85</v>
      </c>
      <c r="AV808" s="13" t="s">
        <v>85</v>
      </c>
      <c r="AW808" s="13" t="s">
        <v>33</v>
      </c>
      <c r="AX808" s="13" t="s">
        <v>77</v>
      </c>
      <c r="AY808" s="188" t="s">
        <v>337</v>
      </c>
    </row>
    <row r="809" s="13" customFormat="1">
      <c r="A809" s="13"/>
      <c r="B809" s="186"/>
      <c r="C809" s="13"/>
      <c r="D809" s="187" t="s">
        <v>345</v>
      </c>
      <c r="E809" s="188" t="s">
        <v>1</v>
      </c>
      <c r="F809" s="189" t="s">
        <v>972</v>
      </c>
      <c r="G809" s="13"/>
      <c r="H809" s="190">
        <v>11.15</v>
      </c>
      <c r="I809" s="191"/>
      <c r="J809" s="13"/>
      <c r="K809" s="13"/>
      <c r="L809" s="186"/>
      <c r="M809" s="192"/>
      <c r="N809" s="193"/>
      <c r="O809" s="193"/>
      <c r="P809" s="193"/>
      <c r="Q809" s="193"/>
      <c r="R809" s="193"/>
      <c r="S809" s="193"/>
      <c r="T809" s="194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188" t="s">
        <v>345</v>
      </c>
      <c r="AU809" s="188" t="s">
        <v>85</v>
      </c>
      <c r="AV809" s="13" t="s">
        <v>85</v>
      </c>
      <c r="AW809" s="13" t="s">
        <v>33</v>
      </c>
      <c r="AX809" s="13" t="s">
        <v>77</v>
      </c>
      <c r="AY809" s="188" t="s">
        <v>337</v>
      </c>
    </row>
    <row r="810" s="13" customFormat="1">
      <c r="A810" s="13"/>
      <c r="B810" s="186"/>
      <c r="C810" s="13"/>
      <c r="D810" s="187" t="s">
        <v>345</v>
      </c>
      <c r="E810" s="188" t="s">
        <v>1</v>
      </c>
      <c r="F810" s="189" t="s">
        <v>973</v>
      </c>
      <c r="G810" s="13"/>
      <c r="H810" s="190">
        <v>32.75</v>
      </c>
      <c r="I810" s="191"/>
      <c r="J810" s="13"/>
      <c r="K810" s="13"/>
      <c r="L810" s="186"/>
      <c r="M810" s="192"/>
      <c r="N810" s="193"/>
      <c r="O810" s="193"/>
      <c r="P810" s="193"/>
      <c r="Q810" s="193"/>
      <c r="R810" s="193"/>
      <c r="S810" s="193"/>
      <c r="T810" s="194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188" t="s">
        <v>345</v>
      </c>
      <c r="AU810" s="188" t="s">
        <v>85</v>
      </c>
      <c r="AV810" s="13" t="s">
        <v>85</v>
      </c>
      <c r="AW810" s="13" t="s">
        <v>33</v>
      </c>
      <c r="AX810" s="13" t="s">
        <v>77</v>
      </c>
      <c r="AY810" s="188" t="s">
        <v>337</v>
      </c>
    </row>
    <row r="811" s="14" customFormat="1">
      <c r="A811" s="14"/>
      <c r="B811" s="195"/>
      <c r="C811" s="14"/>
      <c r="D811" s="187" t="s">
        <v>345</v>
      </c>
      <c r="E811" s="196" t="s">
        <v>1</v>
      </c>
      <c r="F811" s="197" t="s">
        <v>363</v>
      </c>
      <c r="G811" s="14"/>
      <c r="H811" s="198">
        <v>49.463999999999999</v>
      </c>
      <c r="I811" s="199"/>
      <c r="J811" s="14"/>
      <c r="K811" s="14"/>
      <c r="L811" s="195"/>
      <c r="M811" s="200"/>
      <c r="N811" s="201"/>
      <c r="O811" s="201"/>
      <c r="P811" s="201"/>
      <c r="Q811" s="201"/>
      <c r="R811" s="201"/>
      <c r="S811" s="201"/>
      <c r="T811" s="202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196" t="s">
        <v>345</v>
      </c>
      <c r="AU811" s="196" t="s">
        <v>85</v>
      </c>
      <c r="AV811" s="14" t="s">
        <v>88</v>
      </c>
      <c r="AW811" s="14" t="s">
        <v>33</v>
      </c>
      <c r="AX811" s="14" t="s">
        <v>77</v>
      </c>
      <c r="AY811" s="196" t="s">
        <v>337</v>
      </c>
    </row>
    <row r="812" s="13" customFormat="1">
      <c r="A812" s="13"/>
      <c r="B812" s="186"/>
      <c r="C812" s="13"/>
      <c r="D812" s="187" t="s">
        <v>345</v>
      </c>
      <c r="E812" s="188" t="s">
        <v>1</v>
      </c>
      <c r="F812" s="189" t="s">
        <v>964</v>
      </c>
      <c r="G812" s="13"/>
      <c r="H812" s="190">
        <v>87.632999999999996</v>
      </c>
      <c r="I812" s="191"/>
      <c r="J812" s="13"/>
      <c r="K812" s="13"/>
      <c r="L812" s="186"/>
      <c r="M812" s="192"/>
      <c r="N812" s="193"/>
      <c r="O812" s="193"/>
      <c r="P812" s="193"/>
      <c r="Q812" s="193"/>
      <c r="R812" s="193"/>
      <c r="S812" s="193"/>
      <c r="T812" s="19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188" t="s">
        <v>345</v>
      </c>
      <c r="AU812" s="188" t="s">
        <v>85</v>
      </c>
      <c r="AV812" s="13" t="s">
        <v>85</v>
      </c>
      <c r="AW812" s="13" t="s">
        <v>33</v>
      </c>
      <c r="AX812" s="13" t="s">
        <v>77</v>
      </c>
      <c r="AY812" s="188" t="s">
        <v>337</v>
      </c>
    </row>
    <row r="813" s="13" customFormat="1">
      <c r="A813" s="13"/>
      <c r="B813" s="186"/>
      <c r="C813" s="13"/>
      <c r="D813" s="187" t="s">
        <v>345</v>
      </c>
      <c r="E813" s="188" t="s">
        <v>1</v>
      </c>
      <c r="F813" s="189" t="s">
        <v>965</v>
      </c>
      <c r="G813" s="13"/>
      <c r="H813" s="190">
        <v>71.587999999999994</v>
      </c>
      <c r="I813" s="191"/>
      <c r="J813" s="13"/>
      <c r="K813" s="13"/>
      <c r="L813" s="186"/>
      <c r="M813" s="192"/>
      <c r="N813" s="193"/>
      <c r="O813" s="193"/>
      <c r="P813" s="193"/>
      <c r="Q813" s="193"/>
      <c r="R813" s="193"/>
      <c r="S813" s="193"/>
      <c r="T813" s="194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188" t="s">
        <v>345</v>
      </c>
      <c r="AU813" s="188" t="s">
        <v>85</v>
      </c>
      <c r="AV813" s="13" t="s">
        <v>85</v>
      </c>
      <c r="AW813" s="13" t="s">
        <v>33</v>
      </c>
      <c r="AX813" s="13" t="s">
        <v>77</v>
      </c>
      <c r="AY813" s="188" t="s">
        <v>337</v>
      </c>
    </row>
    <row r="814" s="13" customFormat="1">
      <c r="A814" s="13"/>
      <c r="B814" s="186"/>
      <c r="C814" s="13"/>
      <c r="D814" s="187" t="s">
        <v>345</v>
      </c>
      <c r="E814" s="188" t="s">
        <v>1</v>
      </c>
      <c r="F814" s="189" t="s">
        <v>966</v>
      </c>
      <c r="G814" s="13"/>
      <c r="H814" s="190">
        <v>91.700000000000003</v>
      </c>
      <c r="I814" s="191"/>
      <c r="J814" s="13"/>
      <c r="K814" s="13"/>
      <c r="L814" s="186"/>
      <c r="M814" s="192"/>
      <c r="N814" s="193"/>
      <c r="O814" s="193"/>
      <c r="P814" s="193"/>
      <c r="Q814" s="193"/>
      <c r="R814" s="193"/>
      <c r="S814" s="193"/>
      <c r="T814" s="19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188" t="s">
        <v>345</v>
      </c>
      <c r="AU814" s="188" t="s">
        <v>85</v>
      </c>
      <c r="AV814" s="13" t="s">
        <v>85</v>
      </c>
      <c r="AW814" s="13" t="s">
        <v>33</v>
      </c>
      <c r="AX814" s="13" t="s">
        <v>77</v>
      </c>
      <c r="AY814" s="188" t="s">
        <v>337</v>
      </c>
    </row>
    <row r="815" s="14" customFormat="1">
      <c r="A815" s="14"/>
      <c r="B815" s="195"/>
      <c r="C815" s="14"/>
      <c r="D815" s="187" t="s">
        <v>345</v>
      </c>
      <c r="E815" s="196" t="s">
        <v>1</v>
      </c>
      <c r="F815" s="197" t="s">
        <v>363</v>
      </c>
      <c r="G815" s="14"/>
      <c r="H815" s="198">
        <v>250.92099999999999</v>
      </c>
      <c r="I815" s="199"/>
      <c r="J815" s="14"/>
      <c r="K815" s="14"/>
      <c r="L815" s="195"/>
      <c r="M815" s="200"/>
      <c r="N815" s="201"/>
      <c r="O815" s="201"/>
      <c r="P815" s="201"/>
      <c r="Q815" s="201"/>
      <c r="R815" s="201"/>
      <c r="S815" s="201"/>
      <c r="T815" s="202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196" t="s">
        <v>345</v>
      </c>
      <c r="AU815" s="196" t="s">
        <v>85</v>
      </c>
      <c r="AV815" s="14" t="s">
        <v>88</v>
      </c>
      <c r="AW815" s="14" t="s">
        <v>33</v>
      </c>
      <c r="AX815" s="14" t="s">
        <v>77</v>
      </c>
      <c r="AY815" s="196" t="s">
        <v>337</v>
      </c>
    </row>
    <row r="816" s="15" customFormat="1">
      <c r="A816" s="15"/>
      <c r="B816" s="203"/>
      <c r="C816" s="15"/>
      <c r="D816" s="187" t="s">
        <v>345</v>
      </c>
      <c r="E816" s="204" t="s">
        <v>1</v>
      </c>
      <c r="F816" s="205" t="s">
        <v>353</v>
      </c>
      <c r="G816" s="15"/>
      <c r="H816" s="206">
        <v>300.38499999999999</v>
      </c>
      <c r="I816" s="207"/>
      <c r="J816" s="15"/>
      <c r="K816" s="15"/>
      <c r="L816" s="203"/>
      <c r="M816" s="208"/>
      <c r="N816" s="209"/>
      <c r="O816" s="209"/>
      <c r="P816" s="209"/>
      <c r="Q816" s="209"/>
      <c r="R816" s="209"/>
      <c r="S816" s="209"/>
      <c r="T816" s="210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04" t="s">
        <v>345</v>
      </c>
      <c r="AU816" s="204" t="s">
        <v>85</v>
      </c>
      <c r="AV816" s="15" t="s">
        <v>91</v>
      </c>
      <c r="AW816" s="15" t="s">
        <v>33</v>
      </c>
      <c r="AX816" s="15" t="s">
        <v>8</v>
      </c>
      <c r="AY816" s="204" t="s">
        <v>337</v>
      </c>
    </row>
    <row r="817" s="2" customFormat="1" ht="24.15" customHeight="1">
      <c r="A817" s="37"/>
      <c r="B817" s="172"/>
      <c r="C817" s="173" t="s">
        <v>1280</v>
      </c>
      <c r="D817" s="173" t="s">
        <v>339</v>
      </c>
      <c r="E817" s="174" t="s">
        <v>1281</v>
      </c>
      <c r="F817" s="175" t="s">
        <v>1282</v>
      </c>
      <c r="G817" s="176" t="s">
        <v>342</v>
      </c>
      <c r="H817" s="177">
        <v>35.886000000000003</v>
      </c>
      <c r="I817" s="178"/>
      <c r="J817" s="179">
        <f>ROUND(I817*H817,0)</f>
        <v>0</v>
      </c>
      <c r="K817" s="175" t="s">
        <v>343</v>
      </c>
      <c r="L817" s="38"/>
      <c r="M817" s="180" t="s">
        <v>1</v>
      </c>
      <c r="N817" s="181" t="s">
        <v>42</v>
      </c>
      <c r="O817" s="76"/>
      <c r="P817" s="182">
        <f>O817*H817</f>
        <v>0</v>
      </c>
      <c r="Q817" s="182">
        <v>0</v>
      </c>
      <c r="R817" s="182">
        <f>Q817*H817</f>
        <v>0</v>
      </c>
      <c r="S817" s="182">
        <v>0.068000000000000005</v>
      </c>
      <c r="T817" s="183">
        <f>S817*H817</f>
        <v>2.4402480000000004</v>
      </c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R817" s="184" t="s">
        <v>91</v>
      </c>
      <c r="AT817" s="184" t="s">
        <v>339</v>
      </c>
      <c r="AU817" s="184" t="s">
        <v>85</v>
      </c>
      <c r="AY817" s="18" t="s">
        <v>337</v>
      </c>
      <c r="BE817" s="185">
        <f>IF(N817="základní",J817,0)</f>
        <v>0</v>
      </c>
      <c r="BF817" s="185">
        <f>IF(N817="snížená",J817,0)</f>
        <v>0</v>
      </c>
      <c r="BG817" s="185">
        <f>IF(N817="zákl. přenesená",J817,0)</f>
        <v>0</v>
      </c>
      <c r="BH817" s="185">
        <f>IF(N817="sníž. přenesená",J817,0)</f>
        <v>0</v>
      </c>
      <c r="BI817" s="185">
        <f>IF(N817="nulová",J817,0)</f>
        <v>0</v>
      </c>
      <c r="BJ817" s="18" t="s">
        <v>8</v>
      </c>
      <c r="BK817" s="185">
        <f>ROUND(I817*H817,0)</f>
        <v>0</v>
      </c>
      <c r="BL817" s="18" t="s">
        <v>91</v>
      </c>
      <c r="BM817" s="184" t="s">
        <v>1283</v>
      </c>
    </row>
    <row r="818" s="13" customFormat="1">
      <c r="A818" s="13"/>
      <c r="B818" s="186"/>
      <c r="C818" s="13"/>
      <c r="D818" s="187" t="s">
        <v>345</v>
      </c>
      <c r="E818" s="188" t="s">
        <v>1</v>
      </c>
      <c r="F818" s="189" t="s">
        <v>1284</v>
      </c>
      <c r="G818" s="13"/>
      <c r="H818" s="190">
        <v>17.670000000000002</v>
      </c>
      <c r="I818" s="191"/>
      <c r="J818" s="13"/>
      <c r="K818" s="13"/>
      <c r="L818" s="186"/>
      <c r="M818" s="192"/>
      <c r="N818" s="193"/>
      <c r="O818" s="193"/>
      <c r="P818" s="193"/>
      <c r="Q818" s="193"/>
      <c r="R818" s="193"/>
      <c r="S818" s="193"/>
      <c r="T818" s="19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188" t="s">
        <v>345</v>
      </c>
      <c r="AU818" s="188" t="s">
        <v>85</v>
      </c>
      <c r="AV818" s="13" t="s">
        <v>85</v>
      </c>
      <c r="AW818" s="13" t="s">
        <v>33</v>
      </c>
      <c r="AX818" s="13" t="s">
        <v>77</v>
      </c>
      <c r="AY818" s="188" t="s">
        <v>337</v>
      </c>
    </row>
    <row r="819" s="13" customFormat="1">
      <c r="A819" s="13"/>
      <c r="B819" s="186"/>
      <c r="C819" s="13"/>
      <c r="D819" s="187" t="s">
        <v>345</v>
      </c>
      <c r="E819" s="188" t="s">
        <v>1</v>
      </c>
      <c r="F819" s="189" t="s">
        <v>1285</v>
      </c>
      <c r="G819" s="13"/>
      <c r="H819" s="190">
        <v>2.79</v>
      </c>
      <c r="I819" s="191"/>
      <c r="J819" s="13"/>
      <c r="K819" s="13"/>
      <c r="L819" s="186"/>
      <c r="M819" s="192"/>
      <c r="N819" s="193"/>
      <c r="O819" s="193"/>
      <c r="P819" s="193"/>
      <c r="Q819" s="193"/>
      <c r="R819" s="193"/>
      <c r="S819" s="193"/>
      <c r="T819" s="194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88" t="s">
        <v>345</v>
      </c>
      <c r="AU819" s="188" t="s">
        <v>85</v>
      </c>
      <c r="AV819" s="13" t="s">
        <v>85</v>
      </c>
      <c r="AW819" s="13" t="s">
        <v>33</v>
      </c>
      <c r="AX819" s="13" t="s">
        <v>77</v>
      </c>
      <c r="AY819" s="188" t="s">
        <v>337</v>
      </c>
    </row>
    <row r="820" s="13" customFormat="1">
      <c r="A820" s="13"/>
      <c r="B820" s="186"/>
      <c r="C820" s="13"/>
      <c r="D820" s="187" t="s">
        <v>345</v>
      </c>
      <c r="E820" s="188" t="s">
        <v>1</v>
      </c>
      <c r="F820" s="189" t="s">
        <v>1286</v>
      </c>
      <c r="G820" s="13"/>
      <c r="H820" s="190">
        <v>15.426</v>
      </c>
      <c r="I820" s="191"/>
      <c r="J820" s="13"/>
      <c r="K820" s="13"/>
      <c r="L820" s="186"/>
      <c r="M820" s="192"/>
      <c r="N820" s="193"/>
      <c r="O820" s="193"/>
      <c r="P820" s="193"/>
      <c r="Q820" s="193"/>
      <c r="R820" s="193"/>
      <c r="S820" s="193"/>
      <c r="T820" s="19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188" t="s">
        <v>345</v>
      </c>
      <c r="AU820" s="188" t="s">
        <v>85</v>
      </c>
      <c r="AV820" s="13" t="s">
        <v>85</v>
      </c>
      <c r="AW820" s="13" t="s">
        <v>33</v>
      </c>
      <c r="AX820" s="13" t="s">
        <v>77</v>
      </c>
      <c r="AY820" s="188" t="s">
        <v>337</v>
      </c>
    </row>
    <row r="821" s="14" customFormat="1">
      <c r="A821" s="14"/>
      <c r="B821" s="195"/>
      <c r="C821" s="14"/>
      <c r="D821" s="187" t="s">
        <v>345</v>
      </c>
      <c r="E821" s="196" t="s">
        <v>1</v>
      </c>
      <c r="F821" s="197" t="s">
        <v>363</v>
      </c>
      <c r="G821" s="14"/>
      <c r="H821" s="198">
        <v>35.886000000000003</v>
      </c>
      <c r="I821" s="199"/>
      <c r="J821" s="14"/>
      <c r="K821" s="14"/>
      <c r="L821" s="195"/>
      <c r="M821" s="200"/>
      <c r="N821" s="201"/>
      <c r="O821" s="201"/>
      <c r="P821" s="201"/>
      <c r="Q821" s="201"/>
      <c r="R821" s="201"/>
      <c r="S821" s="201"/>
      <c r="T821" s="202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196" t="s">
        <v>345</v>
      </c>
      <c r="AU821" s="196" t="s">
        <v>85</v>
      </c>
      <c r="AV821" s="14" t="s">
        <v>88</v>
      </c>
      <c r="AW821" s="14" t="s">
        <v>33</v>
      </c>
      <c r="AX821" s="14" t="s">
        <v>8</v>
      </c>
      <c r="AY821" s="196" t="s">
        <v>337</v>
      </c>
    </row>
    <row r="822" s="12" customFormat="1" ht="22.8" customHeight="1">
      <c r="A822" s="12"/>
      <c r="B822" s="159"/>
      <c r="C822" s="12"/>
      <c r="D822" s="160" t="s">
        <v>76</v>
      </c>
      <c r="E822" s="170" t="s">
        <v>1287</v>
      </c>
      <c r="F822" s="170" t="s">
        <v>1288</v>
      </c>
      <c r="G822" s="12"/>
      <c r="H822" s="12"/>
      <c r="I822" s="162"/>
      <c r="J822" s="171">
        <f>BK822</f>
        <v>0</v>
      </c>
      <c r="K822" s="12"/>
      <c r="L822" s="159"/>
      <c r="M822" s="164"/>
      <c r="N822" s="165"/>
      <c r="O822" s="165"/>
      <c r="P822" s="166">
        <f>SUM(P823:P829)</f>
        <v>0</v>
      </c>
      <c r="Q822" s="165"/>
      <c r="R822" s="166">
        <f>SUM(R823:R829)</f>
        <v>0</v>
      </c>
      <c r="S822" s="165"/>
      <c r="T822" s="167">
        <f>SUM(T823:T829)</f>
        <v>0</v>
      </c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R822" s="160" t="s">
        <v>8</v>
      </c>
      <c r="AT822" s="168" t="s">
        <v>76</v>
      </c>
      <c r="AU822" s="168" t="s">
        <v>8</v>
      </c>
      <c r="AY822" s="160" t="s">
        <v>337</v>
      </c>
      <c r="BK822" s="169">
        <f>SUM(BK823:BK829)</f>
        <v>0</v>
      </c>
    </row>
    <row r="823" s="2" customFormat="1" ht="33" customHeight="1">
      <c r="A823" s="37"/>
      <c r="B823" s="172"/>
      <c r="C823" s="173" t="s">
        <v>1289</v>
      </c>
      <c r="D823" s="173" t="s">
        <v>339</v>
      </c>
      <c r="E823" s="174" t="s">
        <v>1290</v>
      </c>
      <c r="F823" s="175" t="s">
        <v>1291</v>
      </c>
      <c r="G823" s="176" t="s">
        <v>403</v>
      </c>
      <c r="H823" s="177">
        <v>95.085999999999999</v>
      </c>
      <c r="I823" s="178"/>
      <c r="J823" s="179">
        <f>ROUND(I823*H823,0)</f>
        <v>0</v>
      </c>
      <c r="K823" s="175" t="s">
        <v>343</v>
      </c>
      <c r="L823" s="38"/>
      <c r="M823" s="180" t="s">
        <v>1</v>
      </c>
      <c r="N823" s="181" t="s">
        <v>42</v>
      </c>
      <c r="O823" s="76"/>
      <c r="P823" s="182">
        <f>O823*H823</f>
        <v>0</v>
      </c>
      <c r="Q823" s="182">
        <v>0</v>
      </c>
      <c r="R823" s="182">
        <f>Q823*H823</f>
        <v>0</v>
      </c>
      <c r="S823" s="182">
        <v>0</v>
      </c>
      <c r="T823" s="183">
        <f>S823*H823</f>
        <v>0</v>
      </c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R823" s="184" t="s">
        <v>91</v>
      </c>
      <c r="AT823" s="184" t="s">
        <v>339</v>
      </c>
      <c r="AU823" s="184" t="s">
        <v>85</v>
      </c>
      <c r="AY823" s="18" t="s">
        <v>337</v>
      </c>
      <c r="BE823" s="185">
        <f>IF(N823="základní",J823,0)</f>
        <v>0</v>
      </c>
      <c r="BF823" s="185">
        <f>IF(N823="snížená",J823,0)</f>
        <v>0</v>
      </c>
      <c r="BG823" s="185">
        <f>IF(N823="zákl. přenesená",J823,0)</f>
        <v>0</v>
      </c>
      <c r="BH823" s="185">
        <f>IF(N823="sníž. přenesená",J823,0)</f>
        <v>0</v>
      </c>
      <c r="BI823" s="185">
        <f>IF(N823="nulová",J823,0)</f>
        <v>0</v>
      </c>
      <c r="BJ823" s="18" t="s">
        <v>8</v>
      </c>
      <c r="BK823" s="185">
        <f>ROUND(I823*H823,0)</f>
        <v>0</v>
      </c>
      <c r="BL823" s="18" t="s">
        <v>91</v>
      </c>
      <c r="BM823" s="184" t="s">
        <v>1292</v>
      </c>
    </row>
    <row r="824" s="2" customFormat="1" ht="24.15" customHeight="1">
      <c r="A824" s="37"/>
      <c r="B824" s="172"/>
      <c r="C824" s="173" t="s">
        <v>1293</v>
      </c>
      <c r="D824" s="173" t="s">
        <v>339</v>
      </c>
      <c r="E824" s="174" t="s">
        <v>1294</v>
      </c>
      <c r="F824" s="175" t="s">
        <v>1295</v>
      </c>
      <c r="G824" s="176" t="s">
        <v>403</v>
      </c>
      <c r="H824" s="177">
        <v>95.085999999999999</v>
      </c>
      <c r="I824" s="178"/>
      <c r="J824" s="179">
        <f>ROUND(I824*H824,0)</f>
        <v>0</v>
      </c>
      <c r="K824" s="175" t="s">
        <v>343</v>
      </c>
      <c r="L824" s="38"/>
      <c r="M824" s="180" t="s">
        <v>1</v>
      </c>
      <c r="N824" s="181" t="s">
        <v>42</v>
      </c>
      <c r="O824" s="76"/>
      <c r="P824" s="182">
        <f>O824*H824</f>
        <v>0</v>
      </c>
      <c r="Q824" s="182">
        <v>0</v>
      </c>
      <c r="R824" s="182">
        <f>Q824*H824</f>
        <v>0</v>
      </c>
      <c r="S824" s="182">
        <v>0</v>
      </c>
      <c r="T824" s="183">
        <f>S824*H824</f>
        <v>0</v>
      </c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R824" s="184" t="s">
        <v>91</v>
      </c>
      <c r="AT824" s="184" t="s">
        <v>339</v>
      </c>
      <c r="AU824" s="184" t="s">
        <v>85</v>
      </c>
      <c r="AY824" s="18" t="s">
        <v>337</v>
      </c>
      <c r="BE824" s="185">
        <f>IF(N824="základní",J824,0)</f>
        <v>0</v>
      </c>
      <c r="BF824" s="185">
        <f>IF(N824="snížená",J824,0)</f>
        <v>0</v>
      </c>
      <c r="BG824" s="185">
        <f>IF(N824="zákl. přenesená",J824,0)</f>
        <v>0</v>
      </c>
      <c r="BH824" s="185">
        <f>IF(N824="sníž. přenesená",J824,0)</f>
        <v>0</v>
      </c>
      <c r="BI824" s="185">
        <f>IF(N824="nulová",J824,0)</f>
        <v>0</v>
      </c>
      <c r="BJ824" s="18" t="s">
        <v>8</v>
      </c>
      <c r="BK824" s="185">
        <f>ROUND(I824*H824,0)</f>
        <v>0</v>
      </c>
      <c r="BL824" s="18" t="s">
        <v>91</v>
      </c>
      <c r="BM824" s="184" t="s">
        <v>1296</v>
      </c>
    </row>
    <row r="825" s="2" customFormat="1" ht="24.15" customHeight="1">
      <c r="A825" s="37"/>
      <c r="B825" s="172"/>
      <c r="C825" s="173" t="s">
        <v>1297</v>
      </c>
      <c r="D825" s="173" t="s">
        <v>339</v>
      </c>
      <c r="E825" s="174" t="s">
        <v>1298</v>
      </c>
      <c r="F825" s="175" t="s">
        <v>1299</v>
      </c>
      <c r="G825" s="176" t="s">
        <v>403</v>
      </c>
      <c r="H825" s="177">
        <v>2852.5799999999999</v>
      </c>
      <c r="I825" s="178"/>
      <c r="J825" s="179">
        <f>ROUND(I825*H825,0)</f>
        <v>0</v>
      </c>
      <c r="K825" s="175" t="s">
        <v>343</v>
      </c>
      <c r="L825" s="38"/>
      <c r="M825" s="180" t="s">
        <v>1</v>
      </c>
      <c r="N825" s="181" t="s">
        <v>42</v>
      </c>
      <c r="O825" s="76"/>
      <c r="P825" s="182">
        <f>O825*H825</f>
        <v>0</v>
      </c>
      <c r="Q825" s="182">
        <v>0</v>
      </c>
      <c r="R825" s="182">
        <f>Q825*H825</f>
        <v>0</v>
      </c>
      <c r="S825" s="182">
        <v>0</v>
      </c>
      <c r="T825" s="183">
        <f>S825*H825</f>
        <v>0</v>
      </c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R825" s="184" t="s">
        <v>91</v>
      </c>
      <c r="AT825" s="184" t="s">
        <v>339</v>
      </c>
      <c r="AU825" s="184" t="s">
        <v>85</v>
      </c>
      <c r="AY825" s="18" t="s">
        <v>337</v>
      </c>
      <c r="BE825" s="185">
        <f>IF(N825="základní",J825,0)</f>
        <v>0</v>
      </c>
      <c r="BF825" s="185">
        <f>IF(N825="snížená",J825,0)</f>
        <v>0</v>
      </c>
      <c r="BG825" s="185">
        <f>IF(N825="zákl. přenesená",J825,0)</f>
        <v>0</v>
      </c>
      <c r="BH825" s="185">
        <f>IF(N825="sníž. přenesená",J825,0)</f>
        <v>0</v>
      </c>
      <c r="BI825" s="185">
        <f>IF(N825="nulová",J825,0)</f>
        <v>0</v>
      </c>
      <c r="BJ825" s="18" t="s">
        <v>8</v>
      </c>
      <c r="BK825" s="185">
        <f>ROUND(I825*H825,0)</f>
        <v>0</v>
      </c>
      <c r="BL825" s="18" t="s">
        <v>91</v>
      </c>
      <c r="BM825" s="184" t="s">
        <v>1300</v>
      </c>
    </row>
    <row r="826" s="13" customFormat="1">
      <c r="A826" s="13"/>
      <c r="B826" s="186"/>
      <c r="C826" s="13"/>
      <c r="D826" s="187" t="s">
        <v>345</v>
      </c>
      <c r="E826" s="13"/>
      <c r="F826" s="189" t="s">
        <v>1301</v>
      </c>
      <c r="G826" s="13"/>
      <c r="H826" s="190">
        <v>2852.5799999999999</v>
      </c>
      <c r="I826" s="191"/>
      <c r="J826" s="13"/>
      <c r="K826" s="13"/>
      <c r="L826" s="186"/>
      <c r="M826" s="192"/>
      <c r="N826" s="193"/>
      <c r="O826" s="193"/>
      <c r="P826" s="193"/>
      <c r="Q826" s="193"/>
      <c r="R826" s="193"/>
      <c r="S826" s="193"/>
      <c r="T826" s="19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88" t="s">
        <v>345</v>
      </c>
      <c r="AU826" s="188" t="s">
        <v>85</v>
      </c>
      <c r="AV826" s="13" t="s">
        <v>85</v>
      </c>
      <c r="AW826" s="13" t="s">
        <v>3</v>
      </c>
      <c r="AX826" s="13" t="s">
        <v>8</v>
      </c>
      <c r="AY826" s="188" t="s">
        <v>337</v>
      </c>
    </row>
    <row r="827" s="2" customFormat="1" ht="44.25" customHeight="1">
      <c r="A827" s="37"/>
      <c r="B827" s="172"/>
      <c r="C827" s="173" t="s">
        <v>1302</v>
      </c>
      <c r="D827" s="173" t="s">
        <v>339</v>
      </c>
      <c r="E827" s="174" t="s">
        <v>1303</v>
      </c>
      <c r="F827" s="175" t="s">
        <v>1304</v>
      </c>
      <c r="G827" s="176" t="s">
        <v>403</v>
      </c>
      <c r="H827" s="177">
        <v>88.396000000000001</v>
      </c>
      <c r="I827" s="178"/>
      <c r="J827" s="179">
        <f>ROUND(I827*H827,0)</f>
        <v>0</v>
      </c>
      <c r="K827" s="175" t="s">
        <v>343</v>
      </c>
      <c r="L827" s="38"/>
      <c r="M827" s="180" t="s">
        <v>1</v>
      </c>
      <c r="N827" s="181" t="s">
        <v>42</v>
      </c>
      <c r="O827" s="76"/>
      <c r="P827" s="182">
        <f>O827*H827</f>
        <v>0</v>
      </c>
      <c r="Q827" s="182">
        <v>0</v>
      </c>
      <c r="R827" s="182">
        <f>Q827*H827</f>
        <v>0</v>
      </c>
      <c r="S827" s="182">
        <v>0</v>
      </c>
      <c r="T827" s="183">
        <f>S827*H827</f>
        <v>0</v>
      </c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R827" s="184" t="s">
        <v>91</v>
      </c>
      <c r="AT827" s="184" t="s">
        <v>339</v>
      </c>
      <c r="AU827" s="184" t="s">
        <v>85</v>
      </c>
      <c r="AY827" s="18" t="s">
        <v>337</v>
      </c>
      <c r="BE827" s="185">
        <f>IF(N827="základní",J827,0)</f>
        <v>0</v>
      </c>
      <c r="BF827" s="185">
        <f>IF(N827="snížená",J827,0)</f>
        <v>0</v>
      </c>
      <c r="BG827" s="185">
        <f>IF(N827="zákl. přenesená",J827,0)</f>
        <v>0</v>
      </c>
      <c r="BH827" s="185">
        <f>IF(N827="sníž. přenesená",J827,0)</f>
        <v>0</v>
      </c>
      <c r="BI827" s="185">
        <f>IF(N827="nulová",J827,0)</f>
        <v>0</v>
      </c>
      <c r="BJ827" s="18" t="s">
        <v>8</v>
      </c>
      <c r="BK827" s="185">
        <f>ROUND(I827*H827,0)</f>
        <v>0</v>
      </c>
      <c r="BL827" s="18" t="s">
        <v>91</v>
      </c>
      <c r="BM827" s="184" t="s">
        <v>1305</v>
      </c>
    </row>
    <row r="828" s="2" customFormat="1" ht="33" customHeight="1">
      <c r="A828" s="37"/>
      <c r="B828" s="172"/>
      <c r="C828" s="173" t="s">
        <v>1306</v>
      </c>
      <c r="D828" s="173" t="s">
        <v>339</v>
      </c>
      <c r="E828" s="174" t="s">
        <v>1307</v>
      </c>
      <c r="F828" s="175" t="s">
        <v>1308</v>
      </c>
      <c r="G828" s="176" t="s">
        <v>403</v>
      </c>
      <c r="H828" s="177">
        <v>3.8809999999999998</v>
      </c>
      <c r="I828" s="178"/>
      <c r="J828" s="179">
        <f>ROUND(I828*H828,0)</f>
        <v>0</v>
      </c>
      <c r="K828" s="175" t="s">
        <v>343</v>
      </c>
      <c r="L828" s="38"/>
      <c r="M828" s="180" t="s">
        <v>1</v>
      </c>
      <c r="N828" s="181" t="s">
        <v>42</v>
      </c>
      <c r="O828" s="76"/>
      <c r="P828" s="182">
        <f>O828*H828</f>
        <v>0</v>
      </c>
      <c r="Q828" s="182">
        <v>0</v>
      </c>
      <c r="R828" s="182">
        <f>Q828*H828</f>
        <v>0</v>
      </c>
      <c r="S828" s="182">
        <v>0</v>
      </c>
      <c r="T828" s="183">
        <f>S828*H828</f>
        <v>0</v>
      </c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R828" s="184" t="s">
        <v>91</v>
      </c>
      <c r="AT828" s="184" t="s">
        <v>339</v>
      </c>
      <c r="AU828" s="184" t="s">
        <v>85</v>
      </c>
      <c r="AY828" s="18" t="s">
        <v>337</v>
      </c>
      <c r="BE828" s="185">
        <f>IF(N828="základní",J828,0)</f>
        <v>0</v>
      </c>
      <c r="BF828" s="185">
        <f>IF(N828="snížená",J828,0)</f>
        <v>0</v>
      </c>
      <c r="BG828" s="185">
        <f>IF(N828="zákl. přenesená",J828,0)</f>
        <v>0</v>
      </c>
      <c r="BH828" s="185">
        <f>IF(N828="sníž. přenesená",J828,0)</f>
        <v>0</v>
      </c>
      <c r="BI828" s="185">
        <f>IF(N828="nulová",J828,0)</f>
        <v>0</v>
      </c>
      <c r="BJ828" s="18" t="s">
        <v>8</v>
      </c>
      <c r="BK828" s="185">
        <f>ROUND(I828*H828,0)</f>
        <v>0</v>
      </c>
      <c r="BL828" s="18" t="s">
        <v>91</v>
      </c>
      <c r="BM828" s="184" t="s">
        <v>1309</v>
      </c>
    </row>
    <row r="829" s="2" customFormat="1" ht="37.8" customHeight="1">
      <c r="A829" s="37"/>
      <c r="B829" s="172"/>
      <c r="C829" s="173" t="s">
        <v>1310</v>
      </c>
      <c r="D829" s="173" t="s">
        <v>339</v>
      </c>
      <c r="E829" s="174" t="s">
        <v>1311</v>
      </c>
      <c r="F829" s="175" t="s">
        <v>1312</v>
      </c>
      <c r="G829" s="176" t="s">
        <v>403</v>
      </c>
      <c r="H829" s="177">
        <v>2.8090000000000002</v>
      </c>
      <c r="I829" s="178"/>
      <c r="J829" s="179">
        <f>ROUND(I829*H829,0)</f>
        <v>0</v>
      </c>
      <c r="K829" s="175" t="s">
        <v>343</v>
      </c>
      <c r="L829" s="38"/>
      <c r="M829" s="180" t="s">
        <v>1</v>
      </c>
      <c r="N829" s="181" t="s">
        <v>42</v>
      </c>
      <c r="O829" s="76"/>
      <c r="P829" s="182">
        <f>O829*H829</f>
        <v>0</v>
      </c>
      <c r="Q829" s="182">
        <v>0</v>
      </c>
      <c r="R829" s="182">
        <f>Q829*H829</f>
        <v>0</v>
      </c>
      <c r="S829" s="182">
        <v>0</v>
      </c>
      <c r="T829" s="183">
        <f>S829*H829</f>
        <v>0</v>
      </c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R829" s="184" t="s">
        <v>91</v>
      </c>
      <c r="AT829" s="184" t="s">
        <v>339</v>
      </c>
      <c r="AU829" s="184" t="s">
        <v>85</v>
      </c>
      <c r="AY829" s="18" t="s">
        <v>337</v>
      </c>
      <c r="BE829" s="185">
        <f>IF(N829="základní",J829,0)</f>
        <v>0</v>
      </c>
      <c r="BF829" s="185">
        <f>IF(N829="snížená",J829,0)</f>
        <v>0</v>
      </c>
      <c r="BG829" s="185">
        <f>IF(N829="zákl. přenesená",J829,0)</f>
        <v>0</v>
      </c>
      <c r="BH829" s="185">
        <f>IF(N829="sníž. přenesená",J829,0)</f>
        <v>0</v>
      </c>
      <c r="BI829" s="185">
        <f>IF(N829="nulová",J829,0)</f>
        <v>0</v>
      </c>
      <c r="BJ829" s="18" t="s">
        <v>8</v>
      </c>
      <c r="BK829" s="185">
        <f>ROUND(I829*H829,0)</f>
        <v>0</v>
      </c>
      <c r="BL829" s="18" t="s">
        <v>91</v>
      </c>
      <c r="BM829" s="184" t="s">
        <v>1313</v>
      </c>
    </row>
    <row r="830" s="12" customFormat="1" ht="22.8" customHeight="1">
      <c r="A830" s="12"/>
      <c r="B830" s="159"/>
      <c r="C830" s="12"/>
      <c r="D830" s="160" t="s">
        <v>76</v>
      </c>
      <c r="E830" s="170" t="s">
        <v>1314</v>
      </c>
      <c r="F830" s="170" t="s">
        <v>1315</v>
      </c>
      <c r="G830" s="12"/>
      <c r="H830" s="12"/>
      <c r="I830" s="162"/>
      <c r="J830" s="171">
        <f>BK830</f>
        <v>0</v>
      </c>
      <c r="K830" s="12"/>
      <c r="L830" s="159"/>
      <c r="M830" s="164"/>
      <c r="N830" s="165"/>
      <c r="O830" s="165"/>
      <c r="P830" s="166">
        <f>P831</f>
        <v>0</v>
      </c>
      <c r="Q830" s="165"/>
      <c r="R830" s="166">
        <f>R831</f>
        <v>0</v>
      </c>
      <c r="S830" s="165"/>
      <c r="T830" s="167">
        <f>T831</f>
        <v>0</v>
      </c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R830" s="160" t="s">
        <v>8</v>
      </c>
      <c r="AT830" s="168" t="s">
        <v>76</v>
      </c>
      <c r="AU830" s="168" t="s">
        <v>8</v>
      </c>
      <c r="AY830" s="160" t="s">
        <v>337</v>
      </c>
      <c r="BK830" s="169">
        <f>BK831</f>
        <v>0</v>
      </c>
    </row>
    <row r="831" s="2" customFormat="1" ht="24.15" customHeight="1">
      <c r="A831" s="37"/>
      <c r="B831" s="172"/>
      <c r="C831" s="173" t="s">
        <v>1316</v>
      </c>
      <c r="D831" s="173" t="s">
        <v>339</v>
      </c>
      <c r="E831" s="174" t="s">
        <v>1317</v>
      </c>
      <c r="F831" s="175" t="s">
        <v>1318</v>
      </c>
      <c r="G831" s="176" t="s">
        <v>403</v>
      </c>
      <c r="H831" s="177">
        <v>128.43700000000001</v>
      </c>
      <c r="I831" s="178"/>
      <c r="J831" s="179">
        <f>ROUND(I831*H831,0)</f>
        <v>0</v>
      </c>
      <c r="K831" s="175" t="s">
        <v>343</v>
      </c>
      <c r="L831" s="38"/>
      <c r="M831" s="180" t="s">
        <v>1</v>
      </c>
      <c r="N831" s="181" t="s">
        <v>42</v>
      </c>
      <c r="O831" s="76"/>
      <c r="P831" s="182">
        <f>O831*H831</f>
        <v>0</v>
      </c>
      <c r="Q831" s="182">
        <v>0</v>
      </c>
      <c r="R831" s="182">
        <f>Q831*H831</f>
        <v>0</v>
      </c>
      <c r="S831" s="182">
        <v>0</v>
      </c>
      <c r="T831" s="183">
        <f>S831*H831</f>
        <v>0</v>
      </c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R831" s="184" t="s">
        <v>91</v>
      </c>
      <c r="AT831" s="184" t="s">
        <v>339</v>
      </c>
      <c r="AU831" s="184" t="s">
        <v>85</v>
      </c>
      <c r="AY831" s="18" t="s">
        <v>337</v>
      </c>
      <c r="BE831" s="185">
        <f>IF(N831="základní",J831,0)</f>
        <v>0</v>
      </c>
      <c r="BF831" s="185">
        <f>IF(N831="snížená",J831,0)</f>
        <v>0</v>
      </c>
      <c r="BG831" s="185">
        <f>IF(N831="zákl. přenesená",J831,0)</f>
        <v>0</v>
      </c>
      <c r="BH831" s="185">
        <f>IF(N831="sníž. přenesená",J831,0)</f>
        <v>0</v>
      </c>
      <c r="BI831" s="185">
        <f>IF(N831="nulová",J831,0)</f>
        <v>0</v>
      </c>
      <c r="BJ831" s="18" t="s">
        <v>8</v>
      </c>
      <c r="BK831" s="185">
        <f>ROUND(I831*H831,0)</f>
        <v>0</v>
      </c>
      <c r="BL831" s="18" t="s">
        <v>91</v>
      </c>
      <c r="BM831" s="184" t="s">
        <v>1319</v>
      </c>
    </row>
    <row r="832" s="12" customFormat="1" ht="25.92" customHeight="1">
      <c r="A832" s="12"/>
      <c r="B832" s="159"/>
      <c r="C832" s="12"/>
      <c r="D832" s="160" t="s">
        <v>76</v>
      </c>
      <c r="E832" s="161" t="s">
        <v>1320</v>
      </c>
      <c r="F832" s="161" t="s">
        <v>1321</v>
      </c>
      <c r="G832" s="12"/>
      <c r="H832" s="12"/>
      <c r="I832" s="162"/>
      <c r="J832" s="163">
        <f>BK832</f>
        <v>0</v>
      </c>
      <c r="K832" s="12"/>
      <c r="L832" s="159"/>
      <c r="M832" s="164"/>
      <c r="N832" s="165"/>
      <c r="O832" s="165"/>
      <c r="P832" s="166">
        <f>P833+P857+P875+P992+P1068+P1164+P1195+P1376+P1452+P1488+P1491+P1514+P1526+P1555+P1560</f>
        <v>0</v>
      </c>
      <c r="Q832" s="165"/>
      <c r="R832" s="166">
        <f>R833+R857+R875+R992+R1068+R1164+R1195+R1376+R1452+R1488+R1491+R1514+R1526+R1555+R1560</f>
        <v>29.993790511423999</v>
      </c>
      <c r="S832" s="165"/>
      <c r="T832" s="167">
        <f>T833+T857+T875+T992+T1068+T1164+T1195+T1376+T1452+T1488+T1491+T1514+T1526+T1555+T1560</f>
        <v>7.4478502600000001</v>
      </c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R832" s="160" t="s">
        <v>85</v>
      </c>
      <c r="AT832" s="168" t="s">
        <v>76</v>
      </c>
      <c r="AU832" s="168" t="s">
        <v>77</v>
      </c>
      <c r="AY832" s="160" t="s">
        <v>337</v>
      </c>
      <c r="BK832" s="169">
        <f>BK833+BK857+BK875+BK992+BK1068+BK1164+BK1195+BK1376+BK1452+BK1488+BK1491+BK1514+BK1526+BK1555+BK1560</f>
        <v>0</v>
      </c>
    </row>
    <row r="833" s="12" customFormat="1" ht="22.8" customHeight="1">
      <c r="A833" s="12"/>
      <c r="B833" s="159"/>
      <c r="C833" s="12"/>
      <c r="D833" s="160" t="s">
        <v>76</v>
      </c>
      <c r="E833" s="170" t="s">
        <v>1322</v>
      </c>
      <c r="F833" s="170" t="s">
        <v>1323</v>
      </c>
      <c r="G833" s="12"/>
      <c r="H833" s="12"/>
      <c r="I833" s="162"/>
      <c r="J833" s="171">
        <f>BK833</f>
        <v>0</v>
      </c>
      <c r="K833" s="12"/>
      <c r="L833" s="159"/>
      <c r="M833" s="164"/>
      <c r="N833" s="165"/>
      <c r="O833" s="165"/>
      <c r="P833" s="166">
        <f>SUM(P834:P856)</f>
        <v>0</v>
      </c>
      <c r="Q833" s="165"/>
      <c r="R833" s="166">
        <f>SUM(R834:R856)</f>
        <v>0.33251850000000005</v>
      </c>
      <c r="S833" s="165"/>
      <c r="T833" s="167">
        <f>SUM(T834:T856)</f>
        <v>0</v>
      </c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R833" s="160" t="s">
        <v>85</v>
      </c>
      <c r="AT833" s="168" t="s">
        <v>76</v>
      </c>
      <c r="AU833" s="168" t="s">
        <v>8</v>
      </c>
      <c r="AY833" s="160" t="s">
        <v>337</v>
      </c>
      <c r="BK833" s="169">
        <f>SUM(BK834:BK856)</f>
        <v>0</v>
      </c>
    </row>
    <row r="834" s="2" customFormat="1" ht="24.15" customHeight="1">
      <c r="A834" s="37"/>
      <c r="B834" s="172"/>
      <c r="C834" s="173" t="s">
        <v>1324</v>
      </c>
      <c r="D834" s="173" t="s">
        <v>339</v>
      </c>
      <c r="E834" s="174" t="s">
        <v>1325</v>
      </c>
      <c r="F834" s="175" t="s">
        <v>1326</v>
      </c>
      <c r="G834" s="176" t="s">
        <v>342</v>
      </c>
      <c r="H834" s="177">
        <v>31.5</v>
      </c>
      <c r="I834" s="178"/>
      <c r="J834" s="179">
        <f>ROUND(I834*H834,0)</f>
        <v>0</v>
      </c>
      <c r="K834" s="175" t="s">
        <v>343</v>
      </c>
      <c r="L834" s="38"/>
      <c r="M834" s="180" t="s">
        <v>1</v>
      </c>
      <c r="N834" s="181" t="s">
        <v>42</v>
      </c>
      <c r="O834" s="76"/>
      <c r="P834" s="182">
        <f>O834*H834</f>
        <v>0</v>
      </c>
      <c r="Q834" s="182">
        <v>0.00039825</v>
      </c>
      <c r="R834" s="182">
        <f>Q834*H834</f>
        <v>0.012544875000000001</v>
      </c>
      <c r="S834" s="182">
        <v>0</v>
      </c>
      <c r="T834" s="183">
        <f>S834*H834</f>
        <v>0</v>
      </c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R834" s="184" t="s">
        <v>409</v>
      </c>
      <c r="AT834" s="184" t="s">
        <v>339</v>
      </c>
      <c r="AU834" s="184" t="s">
        <v>85</v>
      </c>
      <c r="AY834" s="18" t="s">
        <v>337</v>
      </c>
      <c r="BE834" s="185">
        <f>IF(N834="základní",J834,0)</f>
        <v>0</v>
      </c>
      <c r="BF834" s="185">
        <f>IF(N834="snížená",J834,0)</f>
        <v>0</v>
      </c>
      <c r="BG834" s="185">
        <f>IF(N834="zákl. přenesená",J834,0)</f>
        <v>0</v>
      </c>
      <c r="BH834" s="185">
        <f>IF(N834="sníž. přenesená",J834,0)</f>
        <v>0</v>
      </c>
      <c r="BI834" s="185">
        <f>IF(N834="nulová",J834,0)</f>
        <v>0</v>
      </c>
      <c r="BJ834" s="18" t="s">
        <v>8</v>
      </c>
      <c r="BK834" s="185">
        <f>ROUND(I834*H834,0)</f>
        <v>0</v>
      </c>
      <c r="BL834" s="18" t="s">
        <v>409</v>
      </c>
      <c r="BM834" s="184" t="s">
        <v>1327</v>
      </c>
    </row>
    <row r="835" s="13" customFormat="1">
      <c r="A835" s="13"/>
      <c r="B835" s="186"/>
      <c r="C835" s="13"/>
      <c r="D835" s="187" t="s">
        <v>345</v>
      </c>
      <c r="E835" s="188" t="s">
        <v>1</v>
      </c>
      <c r="F835" s="189" t="s">
        <v>274</v>
      </c>
      <c r="G835" s="13"/>
      <c r="H835" s="190">
        <v>27.899999999999999</v>
      </c>
      <c r="I835" s="191"/>
      <c r="J835" s="13"/>
      <c r="K835" s="13"/>
      <c r="L835" s="186"/>
      <c r="M835" s="192"/>
      <c r="N835" s="193"/>
      <c r="O835" s="193"/>
      <c r="P835" s="193"/>
      <c r="Q835" s="193"/>
      <c r="R835" s="193"/>
      <c r="S835" s="193"/>
      <c r="T835" s="194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88" t="s">
        <v>345</v>
      </c>
      <c r="AU835" s="188" t="s">
        <v>85</v>
      </c>
      <c r="AV835" s="13" t="s">
        <v>85</v>
      </c>
      <c r="AW835" s="13" t="s">
        <v>33</v>
      </c>
      <c r="AX835" s="13" t="s">
        <v>77</v>
      </c>
      <c r="AY835" s="188" t="s">
        <v>337</v>
      </c>
    </row>
    <row r="836" s="13" customFormat="1">
      <c r="A836" s="13"/>
      <c r="B836" s="186"/>
      <c r="C836" s="13"/>
      <c r="D836" s="187" t="s">
        <v>345</v>
      </c>
      <c r="E836" s="188" t="s">
        <v>1</v>
      </c>
      <c r="F836" s="189" t="s">
        <v>278</v>
      </c>
      <c r="G836" s="13"/>
      <c r="H836" s="190">
        <v>3.6000000000000001</v>
      </c>
      <c r="I836" s="191"/>
      <c r="J836" s="13"/>
      <c r="K836" s="13"/>
      <c r="L836" s="186"/>
      <c r="M836" s="192"/>
      <c r="N836" s="193"/>
      <c r="O836" s="193"/>
      <c r="P836" s="193"/>
      <c r="Q836" s="193"/>
      <c r="R836" s="193"/>
      <c r="S836" s="193"/>
      <c r="T836" s="194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188" t="s">
        <v>345</v>
      </c>
      <c r="AU836" s="188" t="s">
        <v>85</v>
      </c>
      <c r="AV836" s="13" t="s">
        <v>85</v>
      </c>
      <c r="AW836" s="13" t="s">
        <v>33</v>
      </c>
      <c r="AX836" s="13" t="s">
        <v>77</v>
      </c>
      <c r="AY836" s="188" t="s">
        <v>337</v>
      </c>
    </row>
    <row r="837" s="14" customFormat="1">
      <c r="A837" s="14"/>
      <c r="B837" s="195"/>
      <c r="C837" s="14"/>
      <c r="D837" s="187" t="s">
        <v>345</v>
      </c>
      <c r="E837" s="196" t="s">
        <v>1</v>
      </c>
      <c r="F837" s="197" t="s">
        <v>363</v>
      </c>
      <c r="G837" s="14"/>
      <c r="H837" s="198">
        <v>31.5</v>
      </c>
      <c r="I837" s="199"/>
      <c r="J837" s="14"/>
      <c r="K837" s="14"/>
      <c r="L837" s="195"/>
      <c r="M837" s="200"/>
      <c r="N837" s="201"/>
      <c r="O837" s="201"/>
      <c r="P837" s="201"/>
      <c r="Q837" s="201"/>
      <c r="R837" s="201"/>
      <c r="S837" s="201"/>
      <c r="T837" s="202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196" t="s">
        <v>345</v>
      </c>
      <c r="AU837" s="196" t="s">
        <v>85</v>
      </c>
      <c r="AV837" s="14" t="s">
        <v>88</v>
      </c>
      <c r="AW837" s="14" t="s">
        <v>33</v>
      </c>
      <c r="AX837" s="14" t="s">
        <v>8</v>
      </c>
      <c r="AY837" s="196" t="s">
        <v>337</v>
      </c>
    </row>
    <row r="838" s="2" customFormat="1" ht="24.15" customHeight="1">
      <c r="A838" s="37"/>
      <c r="B838" s="172"/>
      <c r="C838" s="173" t="s">
        <v>1328</v>
      </c>
      <c r="D838" s="173" t="s">
        <v>339</v>
      </c>
      <c r="E838" s="174" t="s">
        <v>1329</v>
      </c>
      <c r="F838" s="175" t="s">
        <v>1330</v>
      </c>
      <c r="G838" s="176" t="s">
        <v>342</v>
      </c>
      <c r="H838" s="177">
        <v>22.5</v>
      </c>
      <c r="I838" s="178"/>
      <c r="J838" s="179">
        <f>ROUND(I838*H838,0)</f>
        <v>0</v>
      </c>
      <c r="K838" s="175" t="s">
        <v>343</v>
      </c>
      <c r="L838" s="38"/>
      <c r="M838" s="180" t="s">
        <v>1</v>
      </c>
      <c r="N838" s="181" t="s">
        <v>42</v>
      </c>
      <c r="O838" s="76"/>
      <c r="P838" s="182">
        <f>O838*H838</f>
        <v>0</v>
      </c>
      <c r="Q838" s="182">
        <v>0.00039825</v>
      </c>
      <c r="R838" s="182">
        <f>Q838*H838</f>
        <v>0.0089606249999999998</v>
      </c>
      <c r="S838" s="182">
        <v>0</v>
      </c>
      <c r="T838" s="183">
        <f>S838*H838</f>
        <v>0</v>
      </c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R838" s="184" t="s">
        <v>409</v>
      </c>
      <c r="AT838" s="184" t="s">
        <v>339</v>
      </c>
      <c r="AU838" s="184" t="s">
        <v>85</v>
      </c>
      <c r="AY838" s="18" t="s">
        <v>337</v>
      </c>
      <c r="BE838" s="185">
        <f>IF(N838="základní",J838,0)</f>
        <v>0</v>
      </c>
      <c r="BF838" s="185">
        <f>IF(N838="snížená",J838,0)</f>
        <v>0</v>
      </c>
      <c r="BG838" s="185">
        <f>IF(N838="zákl. přenesená",J838,0)</f>
        <v>0</v>
      </c>
      <c r="BH838" s="185">
        <f>IF(N838="sníž. přenesená",J838,0)</f>
        <v>0</v>
      </c>
      <c r="BI838" s="185">
        <f>IF(N838="nulová",J838,0)</f>
        <v>0</v>
      </c>
      <c r="BJ838" s="18" t="s">
        <v>8</v>
      </c>
      <c r="BK838" s="185">
        <f>ROUND(I838*H838,0)</f>
        <v>0</v>
      </c>
      <c r="BL838" s="18" t="s">
        <v>409</v>
      </c>
      <c r="BM838" s="184" t="s">
        <v>1331</v>
      </c>
    </row>
    <row r="839" s="13" customFormat="1">
      <c r="A839" s="13"/>
      <c r="B839" s="186"/>
      <c r="C839" s="13"/>
      <c r="D839" s="187" t="s">
        <v>345</v>
      </c>
      <c r="E839" s="188" t="s">
        <v>1</v>
      </c>
      <c r="F839" s="189" t="s">
        <v>127</v>
      </c>
      <c r="G839" s="13"/>
      <c r="H839" s="190">
        <v>22.5</v>
      </c>
      <c r="I839" s="191"/>
      <c r="J839" s="13"/>
      <c r="K839" s="13"/>
      <c r="L839" s="186"/>
      <c r="M839" s="192"/>
      <c r="N839" s="193"/>
      <c r="O839" s="193"/>
      <c r="P839" s="193"/>
      <c r="Q839" s="193"/>
      <c r="R839" s="193"/>
      <c r="S839" s="193"/>
      <c r="T839" s="194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188" t="s">
        <v>345</v>
      </c>
      <c r="AU839" s="188" t="s">
        <v>85</v>
      </c>
      <c r="AV839" s="13" t="s">
        <v>85</v>
      </c>
      <c r="AW839" s="13" t="s">
        <v>33</v>
      </c>
      <c r="AX839" s="13" t="s">
        <v>8</v>
      </c>
      <c r="AY839" s="188" t="s">
        <v>337</v>
      </c>
    </row>
    <row r="840" s="2" customFormat="1" ht="55.5" customHeight="1">
      <c r="A840" s="37"/>
      <c r="B840" s="172"/>
      <c r="C840" s="211" t="s">
        <v>1332</v>
      </c>
      <c r="D840" s="211" t="s">
        <v>400</v>
      </c>
      <c r="E840" s="212" t="s">
        <v>1333</v>
      </c>
      <c r="F840" s="213" t="s">
        <v>1334</v>
      </c>
      <c r="G840" s="214" t="s">
        <v>342</v>
      </c>
      <c r="H840" s="215">
        <v>63.225000000000001</v>
      </c>
      <c r="I840" s="216"/>
      <c r="J840" s="217">
        <f>ROUND(I840*H840,0)</f>
        <v>0</v>
      </c>
      <c r="K840" s="213" t="s">
        <v>343</v>
      </c>
      <c r="L840" s="218"/>
      <c r="M840" s="219" t="s">
        <v>1</v>
      </c>
      <c r="N840" s="220" t="s">
        <v>42</v>
      </c>
      <c r="O840" s="76"/>
      <c r="P840" s="182">
        <f>O840*H840</f>
        <v>0</v>
      </c>
      <c r="Q840" s="182">
        <v>0.0047000000000000002</v>
      </c>
      <c r="R840" s="182">
        <f>Q840*H840</f>
        <v>0.29715750000000002</v>
      </c>
      <c r="S840" s="182">
        <v>0</v>
      </c>
      <c r="T840" s="183">
        <f>S840*H840</f>
        <v>0</v>
      </c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R840" s="184" t="s">
        <v>506</v>
      </c>
      <c r="AT840" s="184" t="s">
        <v>400</v>
      </c>
      <c r="AU840" s="184" t="s">
        <v>85</v>
      </c>
      <c r="AY840" s="18" t="s">
        <v>337</v>
      </c>
      <c r="BE840" s="185">
        <f>IF(N840="základní",J840,0)</f>
        <v>0</v>
      </c>
      <c r="BF840" s="185">
        <f>IF(N840="snížená",J840,0)</f>
        <v>0</v>
      </c>
      <c r="BG840" s="185">
        <f>IF(N840="zákl. přenesená",J840,0)</f>
        <v>0</v>
      </c>
      <c r="BH840" s="185">
        <f>IF(N840="sníž. přenesená",J840,0)</f>
        <v>0</v>
      </c>
      <c r="BI840" s="185">
        <f>IF(N840="nulová",J840,0)</f>
        <v>0</v>
      </c>
      <c r="BJ840" s="18" t="s">
        <v>8</v>
      </c>
      <c r="BK840" s="185">
        <f>ROUND(I840*H840,0)</f>
        <v>0</v>
      </c>
      <c r="BL840" s="18" t="s">
        <v>409</v>
      </c>
      <c r="BM840" s="184" t="s">
        <v>1335</v>
      </c>
    </row>
    <row r="841" s="13" customFormat="1">
      <c r="A841" s="13"/>
      <c r="B841" s="186"/>
      <c r="C841" s="13"/>
      <c r="D841" s="187" t="s">
        <v>345</v>
      </c>
      <c r="E841" s="188" t="s">
        <v>1</v>
      </c>
      <c r="F841" s="189" t="s">
        <v>1336</v>
      </c>
      <c r="G841" s="13"/>
      <c r="H841" s="190">
        <v>32.085000000000001</v>
      </c>
      <c r="I841" s="191"/>
      <c r="J841" s="13"/>
      <c r="K841" s="13"/>
      <c r="L841" s="186"/>
      <c r="M841" s="192"/>
      <c r="N841" s="193"/>
      <c r="O841" s="193"/>
      <c r="P841" s="193"/>
      <c r="Q841" s="193"/>
      <c r="R841" s="193"/>
      <c r="S841" s="193"/>
      <c r="T841" s="19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188" t="s">
        <v>345</v>
      </c>
      <c r="AU841" s="188" t="s">
        <v>85</v>
      </c>
      <c r="AV841" s="13" t="s">
        <v>85</v>
      </c>
      <c r="AW841" s="13" t="s">
        <v>33</v>
      </c>
      <c r="AX841" s="13" t="s">
        <v>77</v>
      </c>
      <c r="AY841" s="188" t="s">
        <v>337</v>
      </c>
    </row>
    <row r="842" s="13" customFormat="1">
      <c r="A842" s="13"/>
      <c r="B842" s="186"/>
      <c r="C842" s="13"/>
      <c r="D842" s="187" t="s">
        <v>345</v>
      </c>
      <c r="E842" s="188" t="s">
        <v>1</v>
      </c>
      <c r="F842" s="189" t="s">
        <v>1337</v>
      </c>
      <c r="G842" s="13"/>
      <c r="H842" s="190">
        <v>4.1399999999999997</v>
      </c>
      <c r="I842" s="191"/>
      <c r="J842" s="13"/>
      <c r="K842" s="13"/>
      <c r="L842" s="186"/>
      <c r="M842" s="192"/>
      <c r="N842" s="193"/>
      <c r="O842" s="193"/>
      <c r="P842" s="193"/>
      <c r="Q842" s="193"/>
      <c r="R842" s="193"/>
      <c r="S842" s="193"/>
      <c r="T842" s="194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188" t="s">
        <v>345</v>
      </c>
      <c r="AU842" s="188" t="s">
        <v>85</v>
      </c>
      <c r="AV842" s="13" t="s">
        <v>85</v>
      </c>
      <c r="AW842" s="13" t="s">
        <v>33</v>
      </c>
      <c r="AX842" s="13" t="s">
        <v>77</v>
      </c>
      <c r="AY842" s="188" t="s">
        <v>337</v>
      </c>
    </row>
    <row r="843" s="13" customFormat="1">
      <c r="A843" s="13"/>
      <c r="B843" s="186"/>
      <c r="C843" s="13"/>
      <c r="D843" s="187" t="s">
        <v>345</v>
      </c>
      <c r="E843" s="188" t="s">
        <v>1</v>
      </c>
      <c r="F843" s="189" t="s">
        <v>1338</v>
      </c>
      <c r="G843" s="13"/>
      <c r="H843" s="190">
        <v>27</v>
      </c>
      <c r="I843" s="191"/>
      <c r="J843" s="13"/>
      <c r="K843" s="13"/>
      <c r="L843" s="186"/>
      <c r="M843" s="192"/>
      <c r="N843" s="193"/>
      <c r="O843" s="193"/>
      <c r="P843" s="193"/>
      <c r="Q843" s="193"/>
      <c r="R843" s="193"/>
      <c r="S843" s="193"/>
      <c r="T843" s="194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188" t="s">
        <v>345</v>
      </c>
      <c r="AU843" s="188" t="s">
        <v>85</v>
      </c>
      <c r="AV843" s="13" t="s">
        <v>85</v>
      </c>
      <c r="AW843" s="13" t="s">
        <v>33</v>
      </c>
      <c r="AX843" s="13" t="s">
        <v>77</v>
      </c>
      <c r="AY843" s="188" t="s">
        <v>337</v>
      </c>
    </row>
    <row r="844" s="14" customFormat="1">
      <c r="A844" s="14"/>
      <c r="B844" s="195"/>
      <c r="C844" s="14"/>
      <c r="D844" s="187" t="s">
        <v>345</v>
      </c>
      <c r="E844" s="196" t="s">
        <v>1</v>
      </c>
      <c r="F844" s="197" t="s">
        <v>363</v>
      </c>
      <c r="G844" s="14"/>
      <c r="H844" s="198">
        <v>63.225000000000001</v>
      </c>
      <c r="I844" s="199"/>
      <c r="J844" s="14"/>
      <c r="K844" s="14"/>
      <c r="L844" s="195"/>
      <c r="M844" s="200"/>
      <c r="N844" s="201"/>
      <c r="O844" s="201"/>
      <c r="P844" s="201"/>
      <c r="Q844" s="201"/>
      <c r="R844" s="201"/>
      <c r="S844" s="201"/>
      <c r="T844" s="20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196" t="s">
        <v>345</v>
      </c>
      <c r="AU844" s="196" t="s">
        <v>85</v>
      </c>
      <c r="AV844" s="14" t="s">
        <v>88</v>
      </c>
      <c r="AW844" s="14" t="s">
        <v>33</v>
      </c>
      <c r="AX844" s="14" t="s">
        <v>8</v>
      </c>
      <c r="AY844" s="196" t="s">
        <v>337</v>
      </c>
    </row>
    <row r="845" s="2" customFormat="1" ht="24.15" customHeight="1">
      <c r="A845" s="37"/>
      <c r="B845" s="172"/>
      <c r="C845" s="173" t="s">
        <v>1339</v>
      </c>
      <c r="D845" s="173" t="s">
        <v>339</v>
      </c>
      <c r="E845" s="174" t="s">
        <v>1340</v>
      </c>
      <c r="F845" s="175" t="s">
        <v>1341</v>
      </c>
      <c r="G845" s="176" t="s">
        <v>342</v>
      </c>
      <c r="H845" s="177">
        <v>22.5</v>
      </c>
      <c r="I845" s="178"/>
      <c r="J845" s="179">
        <f>ROUND(I845*H845,0)</f>
        <v>0</v>
      </c>
      <c r="K845" s="175" t="s">
        <v>343</v>
      </c>
      <c r="L845" s="38"/>
      <c r="M845" s="180" t="s">
        <v>1</v>
      </c>
      <c r="N845" s="181" t="s">
        <v>42</v>
      </c>
      <c r="O845" s="76"/>
      <c r="P845" s="182">
        <f>O845*H845</f>
        <v>0</v>
      </c>
      <c r="Q845" s="182">
        <v>0.00039500000000000001</v>
      </c>
      <c r="R845" s="182">
        <f>Q845*H845</f>
        <v>0.0088874999999999996</v>
      </c>
      <c r="S845" s="182">
        <v>0</v>
      </c>
      <c r="T845" s="183">
        <f>S845*H845</f>
        <v>0</v>
      </c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R845" s="184" t="s">
        <v>409</v>
      </c>
      <c r="AT845" s="184" t="s">
        <v>339</v>
      </c>
      <c r="AU845" s="184" t="s">
        <v>85</v>
      </c>
      <c r="AY845" s="18" t="s">
        <v>337</v>
      </c>
      <c r="BE845" s="185">
        <f>IF(N845="základní",J845,0)</f>
        <v>0</v>
      </c>
      <c r="BF845" s="185">
        <f>IF(N845="snížená",J845,0)</f>
        <v>0</v>
      </c>
      <c r="BG845" s="185">
        <f>IF(N845="zákl. přenesená",J845,0)</f>
        <v>0</v>
      </c>
      <c r="BH845" s="185">
        <f>IF(N845="sníž. přenesená",J845,0)</f>
        <v>0</v>
      </c>
      <c r="BI845" s="185">
        <f>IF(N845="nulová",J845,0)</f>
        <v>0</v>
      </c>
      <c r="BJ845" s="18" t="s">
        <v>8</v>
      </c>
      <c r="BK845" s="185">
        <f>ROUND(I845*H845,0)</f>
        <v>0</v>
      </c>
      <c r="BL845" s="18" t="s">
        <v>409</v>
      </c>
      <c r="BM845" s="184" t="s">
        <v>1342</v>
      </c>
    </row>
    <row r="846" s="13" customFormat="1">
      <c r="A846" s="13"/>
      <c r="B846" s="186"/>
      <c r="C846" s="13"/>
      <c r="D846" s="187" t="s">
        <v>345</v>
      </c>
      <c r="E846" s="188" t="s">
        <v>1</v>
      </c>
      <c r="F846" s="189" t="s">
        <v>127</v>
      </c>
      <c r="G846" s="13"/>
      <c r="H846" s="190">
        <v>22.5</v>
      </c>
      <c r="I846" s="191"/>
      <c r="J846" s="13"/>
      <c r="K846" s="13"/>
      <c r="L846" s="186"/>
      <c r="M846" s="192"/>
      <c r="N846" s="193"/>
      <c r="O846" s="193"/>
      <c r="P846" s="193"/>
      <c r="Q846" s="193"/>
      <c r="R846" s="193"/>
      <c r="S846" s="193"/>
      <c r="T846" s="194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88" t="s">
        <v>345</v>
      </c>
      <c r="AU846" s="188" t="s">
        <v>85</v>
      </c>
      <c r="AV846" s="13" t="s">
        <v>85</v>
      </c>
      <c r="AW846" s="13" t="s">
        <v>33</v>
      </c>
      <c r="AX846" s="13" t="s">
        <v>8</v>
      </c>
      <c r="AY846" s="188" t="s">
        <v>337</v>
      </c>
    </row>
    <row r="847" s="2" customFormat="1" ht="24.15" customHeight="1">
      <c r="A847" s="37"/>
      <c r="B847" s="172"/>
      <c r="C847" s="173" t="s">
        <v>1343</v>
      </c>
      <c r="D847" s="173" t="s">
        <v>339</v>
      </c>
      <c r="E847" s="174" t="s">
        <v>1344</v>
      </c>
      <c r="F847" s="175" t="s">
        <v>1345</v>
      </c>
      <c r="G847" s="176" t="s">
        <v>433</v>
      </c>
      <c r="H847" s="177">
        <v>31.050000000000001</v>
      </c>
      <c r="I847" s="178"/>
      <c r="J847" s="179">
        <f>ROUND(I847*H847,0)</f>
        <v>0</v>
      </c>
      <c r="K847" s="175" t="s">
        <v>343</v>
      </c>
      <c r="L847" s="38"/>
      <c r="M847" s="180" t="s">
        <v>1</v>
      </c>
      <c r="N847" s="181" t="s">
        <v>42</v>
      </c>
      <c r="O847" s="76"/>
      <c r="P847" s="182">
        <f>O847*H847</f>
        <v>0</v>
      </c>
      <c r="Q847" s="182">
        <v>0.00016000000000000001</v>
      </c>
      <c r="R847" s="182">
        <f>Q847*H847</f>
        <v>0.0049680000000000002</v>
      </c>
      <c r="S847" s="182">
        <v>0</v>
      </c>
      <c r="T847" s="183">
        <f>S847*H847</f>
        <v>0</v>
      </c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R847" s="184" t="s">
        <v>409</v>
      </c>
      <c r="AT847" s="184" t="s">
        <v>339</v>
      </c>
      <c r="AU847" s="184" t="s">
        <v>85</v>
      </c>
      <c r="AY847" s="18" t="s">
        <v>337</v>
      </c>
      <c r="BE847" s="185">
        <f>IF(N847="základní",J847,0)</f>
        <v>0</v>
      </c>
      <c r="BF847" s="185">
        <f>IF(N847="snížená",J847,0)</f>
        <v>0</v>
      </c>
      <c r="BG847" s="185">
        <f>IF(N847="zákl. přenesená",J847,0)</f>
        <v>0</v>
      </c>
      <c r="BH847" s="185">
        <f>IF(N847="sníž. přenesená",J847,0)</f>
        <v>0</v>
      </c>
      <c r="BI847" s="185">
        <f>IF(N847="nulová",J847,0)</f>
        <v>0</v>
      </c>
      <c r="BJ847" s="18" t="s">
        <v>8</v>
      </c>
      <c r="BK847" s="185">
        <f>ROUND(I847*H847,0)</f>
        <v>0</v>
      </c>
      <c r="BL847" s="18" t="s">
        <v>409</v>
      </c>
      <c r="BM847" s="184" t="s">
        <v>1346</v>
      </c>
    </row>
    <row r="848" s="13" customFormat="1">
      <c r="A848" s="13"/>
      <c r="B848" s="186"/>
      <c r="C848" s="13"/>
      <c r="D848" s="187" t="s">
        <v>345</v>
      </c>
      <c r="E848" s="188" t="s">
        <v>1</v>
      </c>
      <c r="F848" s="189" t="s">
        <v>435</v>
      </c>
      <c r="G848" s="13"/>
      <c r="H848" s="190">
        <v>4.21</v>
      </c>
      <c r="I848" s="191"/>
      <c r="J848" s="13"/>
      <c r="K848" s="13"/>
      <c r="L848" s="186"/>
      <c r="M848" s="192"/>
      <c r="N848" s="193"/>
      <c r="O848" s="193"/>
      <c r="P848" s="193"/>
      <c r="Q848" s="193"/>
      <c r="R848" s="193"/>
      <c r="S848" s="193"/>
      <c r="T848" s="194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188" t="s">
        <v>345</v>
      </c>
      <c r="AU848" s="188" t="s">
        <v>85</v>
      </c>
      <c r="AV848" s="13" t="s">
        <v>85</v>
      </c>
      <c r="AW848" s="13" t="s">
        <v>33</v>
      </c>
      <c r="AX848" s="13" t="s">
        <v>77</v>
      </c>
      <c r="AY848" s="188" t="s">
        <v>337</v>
      </c>
    </row>
    <row r="849" s="13" customFormat="1">
      <c r="A849" s="13"/>
      <c r="B849" s="186"/>
      <c r="C849" s="13"/>
      <c r="D849" s="187" t="s">
        <v>345</v>
      </c>
      <c r="E849" s="188" t="s">
        <v>1</v>
      </c>
      <c r="F849" s="189" t="s">
        <v>436</v>
      </c>
      <c r="G849" s="13"/>
      <c r="H849" s="190">
        <v>9.6699999999999999</v>
      </c>
      <c r="I849" s="191"/>
      <c r="J849" s="13"/>
      <c r="K849" s="13"/>
      <c r="L849" s="186"/>
      <c r="M849" s="192"/>
      <c r="N849" s="193"/>
      <c r="O849" s="193"/>
      <c r="P849" s="193"/>
      <c r="Q849" s="193"/>
      <c r="R849" s="193"/>
      <c r="S849" s="193"/>
      <c r="T849" s="194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188" t="s">
        <v>345</v>
      </c>
      <c r="AU849" s="188" t="s">
        <v>85</v>
      </c>
      <c r="AV849" s="13" t="s">
        <v>85</v>
      </c>
      <c r="AW849" s="13" t="s">
        <v>33</v>
      </c>
      <c r="AX849" s="13" t="s">
        <v>77</v>
      </c>
      <c r="AY849" s="188" t="s">
        <v>337</v>
      </c>
    </row>
    <row r="850" s="14" customFormat="1">
      <c r="A850" s="14"/>
      <c r="B850" s="195"/>
      <c r="C850" s="14"/>
      <c r="D850" s="187" t="s">
        <v>345</v>
      </c>
      <c r="E850" s="196" t="s">
        <v>1</v>
      </c>
      <c r="F850" s="197" t="s">
        <v>437</v>
      </c>
      <c r="G850" s="14"/>
      <c r="H850" s="198">
        <v>13.880000000000001</v>
      </c>
      <c r="I850" s="199"/>
      <c r="J850" s="14"/>
      <c r="K850" s="14"/>
      <c r="L850" s="195"/>
      <c r="M850" s="200"/>
      <c r="N850" s="201"/>
      <c r="O850" s="201"/>
      <c r="P850" s="201"/>
      <c r="Q850" s="201"/>
      <c r="R850" s="201"/>
      <c r="S850" s="201"/>
      <c r="T850" s="202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196" t="s">
        <v>345</v>
      </c>
      <c r="AU850" s="196" t="s">
        <v>85</v>
      </c>
      <c r="AV850" s="14" t="s">
        <v>88</v>
      </c>
      <c r="AW850" s="14" t="s">
        <v>33</v>
      </c>
      <c r="AX850" s="14" t="s">
        <v>77</v>
      </c>
      <c r="AY850" s="196" t="s">
        <v>337</v>
      </c>
    </row>
    <row r="851" s="13" customFormat="1">
      <c r="A851" s="13"/>
      <c r="B851" s="186"/>
      <c r="C851" s="13"/>
      <c r="D851" s="187" t="s">
        <v>345</v>
      </c>
      <c r="E851" s="188" t="s">
        <v>1</v>
      </c>
      <c r="F851" s="189" t="s">
        <v>438</v>
      </c>
      <c r="G851" s="13"/>
      <c r="H851" s="190">
        <v>3.9700000000000002</v>
      </c>
      <c r="I851" s="191"/>
      <c r="J851" s="13"/>
      <c r="K851" s="13"/>
      <c r="L851" s="186"/>
      <c r="M851" s="192"/>
      <c r="N851" s="193"/>
      <c r="O851" s="193"/>
      <c r="P851" s="193"/>
      <c r="Q851" s="193"/>
      <c r="R851" s="193"/>
      <c r="S851" s="193"/>
      <c r="T851" s="194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188" t="s">
        <v>345</v>
      </c>
      <c r="AU851" s="188" t="s">
        <v>85</v>
      </c>
      <c r="AV851" s="13" t="s">
        <v>85</v>
      </c>
      <c r="AW851" s="13" t="s">
        <v>33</v>
      </c>
      <c r="AX851" s="13" t="s">
        <v>77</v>
      </c>
      <c r="AY851" s="188" t="s">
        <v>337</v>
      </c>
    </row>
    <row r="852" s="14" customFormat="1">
      <c r="A852" s="14"/>
      <c r="B852" s="195"/>
      <c r="C852" s="14"/>
      <c r="D852" s="187" t="s">
        <v>345</v>
      </c>
      <c r="E852" s="196" t="s">
        <v>1</v>
      </c>
      <c r="F852" s="197" t="s">
        <v>439</v>
      </c>
      <c r="G852" s="14"/>
      <c r="H852" s="198">
        <v>3.9700000000000002</v>
      </c>
      <c r="I852" s="199"/>
      <c r="J852" s="14"/>
      <c r="K852" s="14"/>
      <c r="L852" s="195"/>
      <c r="M852" s="200"/>
      <c r="N852" s="201"/>
      <c r="O852" s="201"/>
      <c r="P852" s="201"/>
      <c r="Q852" s="201"/>
      <c r="R852" s="201"/>
      <c r="S852" s="201"/>
      <c r="T852" s="202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196" t="s">
        <v>345</v>
      </c>
      <c r="AU852" s="196" t="s">
        <v>85</v>
      </c>
      <c r="AV852" s="14" t="s">
        <v>88</v>
      </c>
      <c r="AW852" s="14" t="s">
        <v>33</v>
      </c>
      <c r="AX852" s="14" t="s">
        <v>77</v>
      </c>
      <c r="AY852" s="196" t="s">
        <v>337</v>
      </c>
    </row>
    <row r="853" s="13" customFormat="1">
      <c r="A853" s="13"/>
      <c r="B853" s="186"/>
      <c r="C853" s="13"/>
      <c r="D853" s="187" t="s">
        <v>345</v>
      </c>
      <c r="E853" s="188" t="s">
        <v>1</v>
      </c>
      <c r="F853" s="189" t="s">
        <v>440</v>
      </c>
      <c r="G853" s="13"/>
      <c r="H853" s="190">
        <v>13.199999999999999</v>
      </c>
      <c r="I853" s="191"/>
      <c r="J853" s="13"/>
      <c r="K853" s="13"/>
      <c r="L853" s="186"/>
      <c r="M853" s="192"/>
      <c r="N853" s="193"/>
      <c r="O853" s="193"/>
      <c r="P853" s="193"/>
      <c r="Q853" s="193"/>
      <c r="R853" s="193"/>
      <c r="S853" s="193"/>
      <c r="T853" s="19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188" t="s">
        <v>345</v>
      </c>
      <c r="AU853" s="188" t="s">
        <v>85</v>
      </c>
      <c r="AV853" s="13" t="s">
        <v>85</v>
      </c>
      <c r="AW853" s="13" t="s">
        <v>33</v>
      </c>
      <c r="AX853" s="13" t="s">
        <v>77</v>
      </c>
      <c r="AY853" s="188" t="s">
        <v>337</v>
      </c>
    </row>
    <row r="854" s="14" customFormat="1">
      <c r="A854" s="14"/>
      <c r="B854" s="195"/>
      <c r="C854" s="14"/>
      <c r="D854" s="187" t="s">
        <v>345</v>
      </c>
      <c r="E854" s="196" t="s">
        <v>1</v>
      </c>
      <c r="F854" s="197" t="s">
        <v>441</v>
      </c>
      <c r="G854" s="14"/>
      <c r="H854" s="198">
        <v>13.199999999999999</v>
      </c>
      <c r="I854" s="199"/>
      <c r="J854" s="14"/>
      <c r="K854" s="14"/>
      <c r="L854" s="195"/>
      <c r="M854" s="200"/>
      <c r="N854" s="201"/>
      <c r="O854" s="201"/>
      <c r="P854" s="201"/>
      <c r="Q854" s="201"/>
      <c r="R854" s="201"/>
      <c r="S854" s="201"/>
      <c r="T854" s="202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196" t="s">
        <v>345</v>
      </c>
      <c r="AU854" s="196" t="s">
        <v>85</v>
      </c>
      <c r="AV854" s="14" t="s">
        <v>88</v>
      </c>
      <c r="AW854" s="14" t="s">
        <v>33</v>
      </c>
      <c r="AX854" s="14" t="s">
        <v>77</v>
      </c>
      <c r="AY854" s="196" t="s">
        <v>337</v>
      </c>
    </row>
    <row r="855" s="15" customFormat="1">
      <c r="A855" s="15"/>
      <c r="B855" s="203"/>
      <c r="C855" s="15"/>
      <c r="D855" s="187" t="s">
        <v>345</v>
      </c>
      <c r="E855" s="204" t="s">
        <v>1</v>
      </c>
      <c r="F855" s="205" t="s">
        <v>1347</v>
      </c>
      <c r="G855" s="15"/>
      <c r="H855" s="206">
        <v>31.050000000000001</v>
      </c>
      <c r="I855" s="207"/>
      <c r="J855" s="15"/>
      <c r="K855" s="15"/>
      <c r="L855" s="203"/>
      <c r="M855" s="208"/>
      <c r="N855" s="209"/>
      <c r="O855" s="209"/>
      <c r="P855" s="209"/>
      <c r="Q855" s="209"/>
      <c r="R855" s="209"/>
      <c r="S855" s="209"/>
      <c r="T855" s="210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04" t="s">
        <v>345</v>
      </c>
      <c r="AU855" s="204" t="s">
        <v>85</v>
      </c>
      <c r="AV855" s="15" t="s">
        <v>91</v>
      </c>
      <c r="AW855" s="15" t="s">
        <v>33</v>
      </c>
      <c r="AX855" s="15" t="s">
        <v>8</v>
      </c>
      <c r="AY855" s="204" t="s">
        <v>337</v>
      </c>
    </row>
    <row r="856" s="2" customFormat="1" ht="37.8" customHeight="1">
      <c r="A856" s="37"/>
      <c r="B856" s="172"/>
      <c r="C856" s="173" t="s">
        <v>1348</v>
      </c>
      <c r="D856" s="173" t="s">
        <v>339</v>
      </c>
      <c r="E856" s="174" t="s">
        <v>1349</v>
      </c>
      <c r="F856" s="175" t="s">
        <v>1350</v>
      </c>
      <c r="G856" s="176" t="s">
        <v>403</v>
      </c>
      <c r="H856" s="177">
        <v>0.33300000000000002</v>
      </c>
      <c r="I856" s="178"/>
      <c r="J856" s="179">
        <f>ROUND(I856*H856,0)</f>
        <v>0</v>
      </c>
      <c r="K856" s="175" t="s">
        <v>343</v>
      </c>
      <c r="L856" s="38"/>
      <c r="M856" s="180" t="s">
        <v>1</v>
      </c>
      <c r="N856" s="181" t="s">
        <v>42</v>
      </c>
      <c r="O856" s="76"/>
      <c r="P856" s="182">
        <f>O856*H856</f>
        <v>0</v>
      </c>
      <c r="Q856" s="182">
        <v>0</v>
      </c>
      <c r="R856" s="182">
        <f>Q856*H856</f>
        <v>0</v>
      </c>
      <c r="S856" s="182">
        <v>0</v>
      </c>
      <c r="T856" s="183">
        <f>S856*H856</f>
        <v>0</v>
      </c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R856" s="184" t="s">
        <v>409</v>
      </c>
      <c r="AT856" s="184" t="s">
        <v>339</v>
      </c>
      <c r="AU856" s="184" t="s">
        <v>85</v>
      </c>
      <c r="AY856" s="18" t="s">
        <v>337</v>
      </c>
      <c r="BE856" s="185">
        <f>IF(N856="základní",J856,0)</f>
        <v>0</v>
      </c>
      <c r="BF856" s="185">
        <f>IF(N856="snížená",J856,0)</f>
        <v>0</v>
      </c>
      <c r="BG856" s="185">
        <f>IF(N856="zákl. přenesená",J856,0)</f>
        <v>0</v>
      </c>
      <c r="BH856" s="185">
        <f>IF(N856="sníž. přenesená",J856,0)</f>
        <v>0</v>
      </c>
      <c r="BI856" s="185">
        <f>IF(N856="nulová",J856,0)</f>
        <v>0</v>
      </c>
      <c r="BJ856" s="18" t="s">
        <v>8</v>
      </c>
      <c r="BK856" s="185">
        <f>ROUND(I856*H856,0)</f>
        <v>0</v>
      </c>
      <c r="BL856" s="18" t="s">
        <v>409</v>
      </c>
      <c r="BM856" s="184" t="s">
        <v>1351</v>
      </c>
    </row>
    <row r="857" s="12" customFormat="1" ht="22.8" customHeight="1">
      <c r="A857" s="12"/>
      <c r="B857" s="159"/>
      <c r="C857" s="12"/>
      <c r="D857" s="160" t="s">
        <v>76</v>
      </c>
      <c r="E857" s="170" t="s">
        <v>1352</v>
      </c>
      <c r="F857" s="170" t="s">
        <v>1353</v>
      </c>
      <c r="G857" s="12"/>
      <c r="H857" s="12"/>
      <c r="I857" s="162"/>
      <c r="J857" s="171">
        <f>BK857</f>
        <v>0</v>
      </c>
      <c r="K857" s="12"/>
      <c r="L857" s="159"/>
      <c r="M857" s="164"/>
      <c r="N857" s="165"/>
      <c r="O857" s="165"/>
      <c r="P857" s="166">
        <f>SUM(P858:P874)</f>
        <v>0</v>
      </c>
      <c r="Q857" s="165"/>
      <c r="R857" s="166">
        <f>SUM(R858:R874)</f>
        <v>0.027842399999999996</v>
      </c>
      <c r="S857" s="165"/>
      <c r="T857" s="167">
        <f>SUM(T858:T874)</f>
        <v>0</v>
      </c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R857" s="160" t="s">
        <v>85</v>
      </c>
      <c r="AT857" s="168" t="s">
        <v>76</v>
      </c>
      <c r="AU857" s="168" t="s">
        <v>8</v>
      </c>
      <c r="AY857" s="160" t="s">
        <v>337</v>
      </c>
      <c r="BK857" s="169">
        <f>SUM(BK858:BK874)</f>
        <v>0</v>
      </c>
    </row>
    <row r="858" s="2" customFormat="1" ht="24.15" customHeight="1">
      <c r="A858" s="37"/>
      <c r="B858" s="172"/>
      <c r="C858" s="173" t="s">
        <v>1354</v>
      </c>
      <c r="D858" s="173" t="s">
        <v>339</v>
      </c>
      <c r="E858" s="174" t="s">
        <v>1355</v>
      </c>
      <c r="F858" s="175" t="s">
        <v>1356</v>
      </c>
      <c r="G858" s="176" t="s">
        <v>342</v>
      </c>
      <c r="H858" s="177">
        <v>31.5</v>
      </c>
      <c r="I858" s="178"/>
      <c r="J858" s="179">
        <f>ROUND(I858*H858,0)</f>
        <v>0</v>
      </c>
      <c r="K858" s="175" t="s">
        <v>343</v>
      </c>
      <c r="L858" s="38"/>
      <c r="M858" s="180" t="s">
        <v>1</v>
      </c>
      <c r="N858" s="181" t="s">
        <v>42</v>
      </c>
      <c r="O858" s="76"/>
      <c r="P858" s="182">
        <f>O858*H858</f>
        <v>0</v>
      </c>
      <c r="Q858" s="182">
        <v>0</v>
      </c>
      <c r="R858" s="182">
        <f>Q858*H858</f>
        <v>0</v>
      </c>
      <c r="S858" s="182">
        <v>0</v>
      </c>
      <c r="T858" s="183">
        <f>S858*H858</f>
        <v>0</v>
      </c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R858" s="184" t="s">
        <v>409</v>
      </c>
      <c r="AT858" s="184" t="s">
        <v>339</v>
      </c>
      <c r="AU858" s="184" t="s">
        <v>85</v>
      </c>
      <c r="AY858" s="18" t="s">
        <v>337</v>
      </c>
      <c r="BE858" s="185">
        <f>IF(N858="základní",J858,0)</f>
        <v>0</v>
      </c>
      <c r="BF858" s="185">
        <f>IF(N858="snížená",J858,0)</f>
        <v>0</v>
      </c>
      <c r="BG858" s="185">
        <f>IF(N858="zákl. přenesená",J858,0)</f>
        <v>0</v>
      </c>
      <c r="BH858" s="185">
        <f>IF(N858="sníž. přenesená",J858,0)</f>
        <v>0</v>
      </c>
      <c r="BI858" s="185">
        <f>IF(N858="nulová",J858,0)</f>
        <v>0</v>
      </c>
      <c r="BJ858" s="18" t="s">
        <v>8</v>
      </c>
      <c r="BK858" s="185">
        <f>ROUND(I858*H858,0)</f>
        <v>0</v>
      </c>
      <c r="BL858" s="18" t="s">
        <v>409</v>
      </c>
      <c r="BM858" s="184" t="s">
        <v>1357</v>
      </c>
    </row>
    <row r="859" s="13" customFormat="1">
      <c r="A859" s="13"/>
      <c r="B859" s="186"/>
      <c r="C859" s="13"/>
      <c r="D859" s="187" t="s">
        <v>345</v>
      </c>
      <c r="E859" s="188" t="s">
        <v>1</v>
      </c>
      <c r="F859" s="189" t="s">
        <v>274</v>
      </c>
      <c r="G859" s="13"/>
      <c r="H859" s="190">
        <v>27.899999999999999</v>
      </c>
      <c r="I859" s="191"/>
      <c r="J859" s="13"/>
      <c r="K859" s="13"/>
      <c r="L859" s="186"/>
      <c r="M859" s="192"/>
      <c r="N859" s="193"/>
      <c r="O859" s="193"/>
      <c r="P859" s="193"/>
      <c r="Q859" s="193"/>
      <c r="R859" s="193"/>
      <c r="S859" s="193"/>
      <c r="T859" s="194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188" t="s">
        <v>345</v>
      </c>
      <c r="AU859" s="188" t="s">
        <v>85</v>
      </c>
      <c r="AV859" s="13" t="s">
        <v>85</v>
      </c>
      <c r="AW859" s="13" t="s">
        <v>33</v>
      </c>
      <c r="AX859" s="13" t="s">
        <v>77</v>
      </c>
      <c r="AY859" s="188" t="s">
        <v>337</v>
      </c>
    </row>
    <row r="860" s="13" customFormat="1">
      <c r="A860" s="13"/>
      <c r="B860" s="186"/>
      <c r="C860" s="13"/>
      <c r="D860" s="187" t="s">
        <v>345</v>
      </c>
      <c r="E860" s="188" t="s">
        <v>1</v>
      </c>
      <c r="F860" s="189" t="s">
        <v>278</v>
      </c>
      <c r="G860" s="13"/>
      <c r="H860" s="190">
        <v>3.6000000000000001</v>
      </c>
      <c r="I860" s="191"/>
      <c r="J860" s="13"/>
      <c r="K860" s="13"/>
      <c r="L860" s="186"/>
      <c r="M860" s="192"/>
      <c r="N860" s="193"/>
      <c r="O860" s="193"/>
      <c r="P860" s="193"/>
      <c r="Q860" s="193"/>
      <c r="R860" s="193"/>
      <c r="S860" s="193"/>
      <c r="T860" s="194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188" t="s">
        <v>345</v>
      </c>
      <c r="AU860" s="188" t="s">
        <v>85</v>
      </c>
      <c r="AV860" s="13" t="s">
        <v>85</v>
      </c>
      <c r="AW860" s="13" t="s">
        <v>33</v>
      </c>
      <c r="AX860" s="13" t="s">
        <v>77</v>
      </c>
      <c r="AY860" s="188" t="s">
        <v>337</v>
      </c>
    </row>
    <row r="861" s="14" customFormat="1">
      <c r="A861" s="14"/>
      <c r="B861" s="195"/>
      <c r="C861" s="14"/>
      <c r="D861" s="187" t="s">
        <v>345</v>
      </c>
      <c r="E861" s="196" t="s">
        <v>1</v>
      </c>
      <c r="F861" s="197" t="s">
        <v>363</v>
      </c>
      <c r="G861" s="14"/>
      <c r="H861" s="198">
        <v>31.5</v>
      </c>
      <c r="I861" s="199"/>
      <c r="J861" s="14"/>
      <c r="K861" s="14"/>
      <c r="L861" s="195"/>
      <c r="M861" s="200"/>
      <c r="N861" s="201"/>
      <c r="O861" s="201"/>
      <c r="P861" s="201"/>
      <c r="Q861" s="201"/>
      <c r="R861" s="201"/>
      <c r="S861" s="201"/>
      <c r="T861" s="202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196" t="s">
        <v>345</v>
      </c>
      <c r="AU861" s="196" t="s">
        <v>85</v>
      </c>
      <c r="AV861" s="14" t="s">
        <v>88</v>
      </c>
      <c r="AW861" s="14" t="s">
        <v>33</v>
      </c>
      <c r="AX861" s="14" t="s">
        <v>8</v>
      </c>
      <c r="AY861" s="196" t="s">
        <v>337</v>
      </c>
    </row>
    <row r="862" s="2" customFormat="1" ht="24.15" customHeight="1">
      <c r="A862" s="37"/>
      <c r="B862" s="172"/>
      <c r="C862" s="211" t="s">
        <v>1358</v>
      </c>
      <c r="D862" s="211" t="s">
        <v>400</v>
      </c>
      <c r="E862" s="212" t="s">
        <v>1359</v>
      </c>
      <c r="F862" s="213" t="s">
        <v>1360</v>
      </c>
      <c r="G862" s="214" t="s">
        <v>342</v>
      </c>
      <c r="H862" s="215">
        <v>28.457999999999998</v>
      </c>
      <c r="I862" s="216"/>
      <c r="J862" s="217">
        <f>ROUND(I862*H862,0)</f>
        <v>0</v>
      </c>
      <c r="K862" s="213" t="s">
        <v>343</v>
      </c>
      <c r="L862" s="218"/>
      <c r="M862" s="219" t="s">
        <v>1</v>
      </c>
      <c r="N862" s="220" t="s">
        <v>42</v>
      </c>
      <c r="O862" s="76"/>
      <c r="P862" s="182">
        <f>O862*H862</f>
        <v>0</v>
      </c>
      <c r="Q862" s="182">
        <v>0.00059999999999999995</v>
      </c>
      <c r="R862" s="182">
        <f>Q862*H862</f>
        <v>0.017074799999999998</v>
      </c>
      <c r="S862" s="182">
        <v>0</v>
      </c>
      <c r="T862" s="183">
        <f>S862*H862</f>
        <v>0</v>
      </c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R862" s="184" t="s">
        <v>506</v>
      </c>
      <c r="AT862" s="184" t="s">
        <v>400</v>
      </c>
      <c r="AU862" s="184" t="s">
        <v>85</v>
      </c>
      <c r="AY862" s="18" t="s">
        <v>337</v>
      </c>
      <c r="BE862" s="185">
        <f>IF(N862="základní",J862,0)</f>
        <v>0</v>
      </c>
      <c r="BF862" s="185">
        <f>IF(N862="snížená",J862,0)</f>
        <v>0</v>
      </c>
      <c r="BG862" s="185">
        <f>IF(N862="zákl. přenesená",J862,0)</f>
        <v>0</v>
      </c>
      <c r="BH862" s="185">
        <f>IF(N862="sníž. přenesená",J862,0)</f>
        <v>0</v>
      </c>
      <c r="BI862" s="185">
        <f>IF(N862="nulová",J862,0)</f>
        <v>0</v>
      </c>
      <c r="BJ862" s="18" t="s">
        <v>8</v>
      </c>
      <c r="BK862" s="185">
        <f>ROUND(I862*H862,0)</f>
        <v>0</v>
      </c>
      <c r="BL862" s="18" t="s">
        <v>409</v>
      </c>
      <c r="BM862" s="184" t="s">
        <v>1361</v>
      </c>
    </row>
    <row r="863" s="13" customFormat="1">
      <c r="A863" s="13"/>
      <c r="B863" s="186"/>
      <c r="C863" s="13"/>
      <c r="D863" s="187" t="s">
        <v>345</v>
      </c>
      <c r="E863" s="188" t="s">
        <v>1</v>
      </c>
      <c r="F863" s="189" t="s">
        <v>1362</v>
      </c>
      <c r="G863" s="13"/>
      <c r="H863" s="190">
        <v>28.457999999999998</v>
      </c>
      <c r="I863" s="191"/>
      <c r="J863" s="13"/>
      <c r="K863" s="13"/>
      <c r="L863" s="186"/>
      <c r="M863" s="192"/>
      <c r="N863" s="193"/>
      <c r="O863" s="193"/>
      <c r="P863" s="193"/>
      <c r="Q863" s="193"/>
      <c r="R863" s="193"/>
      <c r="S863" s="193"/>
      <c r="T863" s="194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188" t="s">
        <v>345</v>
      </c>
      <c r="AU863" s="188" t="s">
        <v>85</v>
      </c>
      <c r="AV863" s="13" t="s">
        <v>85</v>
      </c>
      <c r="AW863" s="13" t="s">
        <v>33</v>
      </c>
      <c r="AX863" s="13" t="s">
        <v>8</v>
      </c>
      <c r="AY863" s="188" t="s">
        <v>337</v>
      </c>
    </row>
    <row r="864" s="2" customFormat="1" ht="24.15" customHeight="1">
      <c r="A864" s="37"/>
      <c r="B864" s="172"/>
      <c r="C864" s="211" t="s">
        <v>1363</v>
      </c>
      <c r="D864" s="211" t="s">
        <v>400</v>
      </c>
      <c r="E864" s="212" t="s">
        <v>1364</v>
      </c>
      <c r="F864" s="213" t="s">
        <v>1365</v>
      </c>
      <c r="G864" s="214" t="s">
        <v>342</v>
      </c>
      <c r="H864" s="215">
        <v>3.6720000000000002</v>
      </c>
      <c r="I864" s="216"/>
      <c r="J864" s="217">
        <f>ROUND(I864*H864,0)</f>
        <v>0</v>
      </c>
      <c r="K864" s="213" t="s">
        <v>343</v>
      </c>
      <c r="L864" s="218"/>
      <c r="M864" s="219" t="s">
        <v>1</v>
      </c>
      <c r="N864" s="220" t="s">
        <v>42</v>
      </c>
      <c r="O864" s="76"/>
      <c r="P864" s="182">
        <f>O864*H864</f>
        <v>0</v>
      </c>
      <c r="Q864" s="182">
        <v>0.0018</v>
      </c>
      <c r="R864" s="182">
        <f>Q864*H864</f>
        <v>0.0066096000000000002</v>
      </c>
      <c r="S864" s="182">
        <v>0</v>
      </c>
      <c r="T864" s="183">
        <f>S864*H864</f>
        <v>0</v>
      </c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R864" s="184" t="s">
        <v>506</v>
      </c>
      <c r="AT864" s="184" t="s">
        <v>400</v>
      </c>
      <c r="AU864" s="184" t="s">
        <v>85</v>
      </c>
      <c r="AY864" s="18" t="s">
        <v>337</v>
      </c>
      <c r="BE864" s="185">
        <f>IF(N864="základní",J864,0)</f>
        <v>0</v>
      </c>
      <c r="BF864" s="185">
        <f>IF(N864="snížená",J864,0)</f>
        <v>0</v>
      </c>
      <c r="BG864" s="185">
        <f>IF(N864="zákl. přenesená",J864,0)</f>
        <v>0</v>
      </c>
      <c r="BH864" s="185">
        <f>IF(N864="sníž. přenesená",J864,0)</f>
        <v>0</v>
      </c>
      <c r="BI864" s="185">
        <f>IF(N864="nulová",J864,0)</f>
        <v>0</v>
      </c>
      <c r="BJ864" s="18" t="s">
        <v>8</v>
      </c>
      <c r="BK864" s="185">
        <f>ROUND(I864*H864,0)</f>
        <v>0</v>
      </c>
      <c r="BL864" s="18" t="s">
        <v>409</v>
      </c>
      <c r="BM864" s="184" t="s">
        <v>1366</v>
      </c>
    </row>
    <row r="865" s="13" customFormat="1">
      <c r="A865" s="13"/>
      <c r="B865" s="186"/>
      <c r="C865" s="13"/>
      <c r="D865" s="187" t="s">
        <v>345</v>
      </c>
      <c r="E865" s="188" t="s">
        <v>1</v>
      </c>
      <c r="F865" s="189" t="s">
        <v>1367</v>
      </c>
      <c r="G865" s="13"/>
      <c r="H865" s="190">
        <v>3.6720000000000002</v>
      </c>
      <c r="I865" s="191"/>
      <c r="J865" s="13"/>
      <c r="K865" s="13"/>
      <c r="L865" s="186"/>
      <c r="M865" s="192"/>
      <c r="N865" s="193"/>
      <c r="O865" s="193"/>
      <c r="P865" s="193"/>
      <c r="Q865" s="193"/>
      <c r="R865" s="193"/>
      <c r="S865" s="193"/>
      <c r="T865" s="194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188" t="s">
        <v>345</v>
      </c>
      <c r="AU865" s="188" t="s">
        <v>85</v>
      </c>
      <c r="AV865" s="13" t="s">
        <v>85</v>
      </c>
      <c r="AW865" s="13" t="s">
        <v>33</v>
      </c>
      <c r="AX865" s="13" t="s">
        <v>8</v>
      </c>
      <c r="AY865" s="188" t="s">
        <v>337</v>
      </c>
    </row>
    <row r="866" s="2" customFormat="1" ht="24.15" customHeight="1">
      <c r="A866" s="37"/>
      <c r="B866" s="172"/>
      <c r="C866" s="173" t="s">
        <v>1368</v>
      </c>
      <c r="D866" s="173" t="s">
        <v>339</v>
      </c>
      <c r="E866" s="174" t="s">
        <v>1369</v>
      </c>
      <c r="F866" s="175" t="s">
        <v>1370</v>
      </c>
      <c r="G866" s="176" t="s">
        <v>342</v>
      </c>
      <c r="H866" s="177">
        <v>31.5</v>
      </c>
      <c r="I866" s="178"/>
      <c r="J866" s="179">
        <f>ROUND(I866*H866,0)</f>
        <v>0</v>
      </c>
      <c r="K866" s="175" t="s">
        <v>343</v>
      </c>
      <c r="L866" s="38"/>
      <c r="M866" s="180" t="s">
        <v>1</v>
      </c>
      <c r="N866" s="181" t="s">
        <v>42</v>
      </c>
      <c r="O866" s="76"/>
      <c r="P866" s="182">
        <f>O866*H866</f>
        <v>0</v>
      </c>
      <c r="Q866" s="182">
        <v>0</v>
      </c>
      <c r="R866" s="182">
        <f>Q866*H866</f>
        <v>0</v>
      </c>
      <c r="S866" s="182">
        <v>0</v>
      </c>
      <c r="T866" s="183">
        <f>S866*H866</f>
        <v>0</v>
      </c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R866" s="184" t="s">
        <v>409</v>
      </c>
      <c r="AT866" s="184" t="s">
        <v>339</v>
      </c>
      <c r="AU866" s="184" t="s">
        <v>85</v>
      </c>
      <c r="AY866" s="18" t="s">
        <v>337</v>
      </c>
      <c r="BE866" s="185">
        <f>IF(N866="základní",J866,0)</f>
        <v>0</v>
      </c>
      <c r="BF866" s="185">
        <f>IF(N866="snížená",J866,0)</f>
        <v>0</v>
      </c>
      <c r="BG866" s="185">
        <f>IF(N866="zákl. přenesená",J866,0)</f>
        <v>0</v>
      </c>
      <c r="BH866" s="185">
        <f>IF(N866="sníž. přenesená",J866,0)</f>
        <v>0</v>
      </c>
      <c r="BI866" s="185">
        <f>IF(N866="nulová",J866,0)</f>
        <v>0</v>
      </c>
      <c r="BJ866" s="18" t="s">
        <v>8</v>
      </c>
      <c r="BK866" s="185">
        <f>ROUND(I866*H866,0)</f>
        <v>0</v>
      </c>
      <c r="BL866" s="18" t="s">
        <v>409</v>
      </c>
      <c r="BM866" s="184" t="s">
        <v>1371</v>
      </c>
    </row>
    <row r="867" s="13" customFormat="1">
      <c r="A867" s="13"/>
      <c r="B867" s="186"/>
      <c r="C867" s="13"/>
      <c r="D867" s="187" t="s">
        <v>345</v>
      </c>
      <c r="E867" s="188" t="s">
        <v>1</v>
      </c>
      <c r="F867" s="189" t="s">
        <v>274</v>
      </c>
      <c r="G867" s="13"/>
      <c r="H867" s="190">
        <v>27.899999999999999</v>
      </c>
      <c r="I867" s="191"/>
      <c r="J867" s="13"/>
      <c r="K867" s="13"/>
      <c r="L867" s="186"/>
      <c r="M867" s="192"/>
      <c r="N867" s="193"/>
      <c r="O867" s="193"/>
      <c r="P867" s="193"/>
      <c r="Q867" s="193"/>
      <c r="R867" s="193"/>
      <c r="S867" s="193"/>
      <c r="T867" s="194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188" t="s">
        <v>345</v>
      </c>
      <c r="AU867" s="188" t="s">
        <v>85</v>
      </c>
      <c r="AV867" s="13" t="s">
        <v>85</v>
      </c>
      <c r="AW867" s="13" t="s">
        <v>33</v>
      </c>
      <c r="AX867" s="13" t="s">
        <v>77</v>
      </c>
      <c r="AY867" s="188" t="s">
        <v>337</v>
      </c>
    </row>
    <row r="868" s="13" customFormat="1">
      <c r="A868" s="13"/>
      <c r="B868" s="186"/>
      <c r="C868" s="13"/>
      <c r="D868" s="187" t="s">
        <v>345</v>
      </c>
      <c r="E868" s="188" t="s">
        <v>1</v>
      </c>
      <c r="F868" s="189" t="s">
        <v>278</v>
      </c>
      <c r="G868" s="13"/>
      <c r="H868" s="190">
        <v>3.6000000000000001</v>
      </c>
      <c r="I868" s="191"/>
      <c r="J868" s="13"/>
      <c r="K868" s="13"/>
      <c r="L868" s="186"/>
      <c r="M868" s="192"/>
      <c r="N868" s="193"/>
      <c r="O868" s="193"/>
      <c r="P868" s="193"/>
      <c r="Q868" s="193"/>
      <c r="R868" s="193"/>
      <c r="S868" s="193"/>
      <c r="T868" s="194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88" t="s">
        <v>345</v>
      </c>
      <c r="AU868" s="188" t="s">
        <v>85</v>
      </c>
      <c r="AV868" s="13" t="s">
        <v>85</v>
      </c>
      <c r="AW868" s="13" t="s">
        <v>33</v>
      </c>
      <c r="AX868" s="13" t="s">
        <v>77</v>
      </c>
      <c r="AY868" s="188" t="s">
        <v>337</v>
      </c>
    </row>
    <row r="869" s="14" customFormat="1">
      <c r="A869" s="14"/>
      <c r="B869" s="195"/>
      <c r="C869" s="14"/>
      <c r="D869" s="187" t="s">
        <v>345</v>
      </c>
      <c r="E869" s="196" t="s">
        <v>1</v>
      </c>
      <c r="F869" s="197" t="s">
        <v>363</v>
      </c>
      <c r="G869" s="14"/>
      <c r="H869" s="198">
        <v>31.5</v>
      </c>
      <c r="I869" s="199"/>
      <c r="J869" s="14"/>
      <c r="K869" s="14"/>
      <c r="L869" s="195"/>
      <c r="M869" s="200"/>
      <c r="N869" s="201"/>
      <c r="O869" s="201"/>
      <c r="P869" s="201"/>
      <c r="Q869" s="201"/>
      <c r="R869" s="201"/>
      <c r="S869" s="201"/>
      <c r="T869" s="202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196" t="s">
        <v>345</v>
      </c>
      <c r="AU869" s="196" t="s">
        <v>85</v>
      </c>
      <c r="AV869" s="14" t="s">
        <v>88</v>
      </c>
      <c r="AW869" s="14" t="s">
        <v>33</v>
      </c>
      <c r="AX869" s="14" t="s">
        <v>8</v>
      </c>
      <c r="AY869" s="196" t="s">
        <v>337</v>
      </c>
    </row>
    <row r="870" s="2" customFormat="1" ht="16.5" customHeight="1">
      <c r="A870" s="37"/>
      <c r="B870" s="172"/>
      <c r="C870" s="211" t="s">
        <v>1372</v>
      </c>
      <c r="D870" s="211" t="s">
        <v>400</v>
      </c>
      <c r="E870" s="212" t="s">
        <v>1373</v>
      </c>
      <c r="F870" s="213" t="s">
        <v>1374</v>
      </c>
      <c r="G870" s="214" t="s">
        <v>342</v>
      </c>
      <c r="H870" s="215">
        <v>34.649999999999999</v>
      </c>
      <c r="I870" s="216"/>
      <c r="J870" s="217">
        <f>ROUND(I870*H870,0)</f>
        <v>0</v>
      </c>
      <c r="K870" s="213" t="s">
        <v>343</v>
      </c>
      <c r="L870" s="218"/>
      <c r="M870" s="219" t="s">
        <v>1</v>
      </c>
      <c r="N870" s="220" t="s">
        <v>42</v>
      </c>
      <c r="O870" s="76"/>
      <c r="P870" s="182">
        <f>O870*H870</f>
        <v>0</v>
      </c>
      <c r="Q870" s="182">
        <v>0.00012</v>
      </c>
      <c r="R870" s="182">
        <f>Q870*H870</f>
        <v>0.0041580000000000002</v>
      </c>
      <c r="S870" s="182">
        <v>0</v>
      </c>
      <c r="T870" s="183">
        <f>S870*H870</f>
        <v>0</v>
      </c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R870" s="184" t="s">
        <v>506</v>
      </c>
      <c r="AT870" s="184" t="s">
        <v>400</v>
      </c>
      <c r="AU870" s="184" t="s">
        <v>85</v>
      </c>
      <c r="AY870" s="18" t="s">
        <v>337</v>
      </c>
      <c r="BE870" s="185">
        <f>IF(N870="základní",J870,0)</f>
        <v>0</v>
      </c>
      <c r="BF870" s="185">
        <f>IF(N870="snížená",J870,0)</f>
        <v>0</v>
      </c>
      <c r="BG870" s="185">
        <f>IF(N870="zákl. přenesená",J870,0)</f>
        <v>0</v>
      </c>
      <c r="BH870" s="185">
        <f>IF(N870="sníž. přenesená",J870,0)</f>
        <v>0</v>
      </c>
      <c r="BI870" s="185">
        <f>IF(N870="nulová",J870,0)</f>
        <v>0</v>
      </c>
      <c r="BJ870" s="18" t="s">
        <v>8</v>
      </c>
      <c r="BK870" s="185">
        <f>ROUND(I870*H870,0)</f>
        <v>0</v>
      </c>
      <c r="BL870" s="18" t="s">
        <v>409</v>
      </c>
      <c r="BM870" s="184" t="s">
        <v>1375</v>
      </c>
    </row>
    <row r="871" s="13" customFormat="1">
      <c r="A871" s="13"/>
      <c r="B871" s="186"/>
      <c r="C871" s="13"/>
      <c r="D871" s="187" t="s">
        <v>345</v>
      </c>
      <c r="E871" s="188" t="s">
        <v>1</v>
      </c>
      <c r="F871" s="189" t="s">
        <v>1376</v>
      </c>
      <c r="G871" s="13"/>
      <c r="H871" s="190">
        <v>30.690000000000001</v>
      </c>
      <c r="I871" s="191"/>
      <c r="J871" s="13"/>
      <c r="K871" s="13"/>
      <c r="L871" s="186"/>
      <c r="M871" s="192"/>
      <c r="N871" s="193"/>
      <c r="O871" s="193"/>
      <c r="P871" s="193"/>
      <c r="Q871" s="193"/>
      <c r="R871" s="193"/>
      <c r="S871" s="193"/>
      <c r="T871" s="19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88" t="s">
        <v>345</v>
      </c>
      <c r="AU871" s="188" t="s">
        <v>85</v>
      </c>
      <c r="AV871" s="13" t="s">
        <v>85</v>
      </c>
      <c r="AW871" s="13" t="s">
        <v>33</v>
      </c>
      <c r="AX871" s="13" t="s">
        <v>77</v>
      </c>
      <c r="AY871" s="188" t="s">
        <v>337</v>
      </c>
    </row>
    <row r="872" s="13" customFormat="1">
      <c r="A872" s="13"/>
      <c r="B872" s="186"/>
      <c r="C872" s="13"/>
      <c r="D872" s="187" t="s">
        <v>345</v>
      </c>
      <c r="E872" s="188" t="s">
        <v>1</v>
      </c>
      <c r="F872" s="189" t="s">
        <v>1377</v>
      </c>
      <c r="G872" s="13"/>
      <c r="H872" s="190">
        <v>3.96</v>
      </c>
      <c r="I872" s="191"/>
      <c r="J872" s="13"/>
      <c r="K872" s="13"/>
      <c r="L872" s="186"/>
      <c r="M872" s="192"/>
      <c r="N872" s="193"/>
      <c r="O872" s="193"/>
      <c r="P872" s="193"/>
      <c r="Q872" s="193"/>
      <c r="R872" s="193"/>
      <c r="S872" s="193"/>
      <c r="T872" s="194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188" t="s">
        <v>345</v>
      </c>
      <c r="AU872" s="188" t="s">
        <v>85</v>
      </c>
      <c r="AV872" s="13" t="s">
        <v>85</v>
      </c>
      <c r="AW872" s="13" t="s">
        <v>33</v>
      </c>
      <c r="AX872" s="13" t="s">
        <v>77</v>
      </c>
      <c r="AY872" s="188" t="s">
        <v>337</v>
      </c>
    </row>
    <row r="873" s="14" customFormat="1">
      <c r="A873" s="14"/>
      <c r="B873" s="195"/>
      <c r="C873" s="14"/>
      <c r="D873" s="187" t="s">
        <v>345</v>
      </c>
      <c r="E873" s="196" t="s">
        <v>1</v>
      </c>
      <c r="F873" s="197" t="s">
        <v>363</v>
      </c>
      <c r="G873" s="14"/>
      <c r="H873" s="198">
        <v>34.649999999999999</v>
      </c>
      <c r="I873" s="199"/>
      <c r="J873" s="14"/>
      <c r="K873" s="14"/>
      <c r="L873" s="195"/>
      <c r="M873" s="200"/>
      <c r="N873" s="201"/>
      <c r="O873" s="201"/>
      <c r="P873" s="201"/>
      <c r="Q873" s="201"/>
      <c r="R873" s="201"/>
      <c r="S873" s="201"/>
      <c r="T873" s="202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196" t="s">
        <v>345</v>
      </c>
      <c r="AU873" s="196" t="s">
        <v>85</v>
      </c>
      <c r="AV873" s="14" t="s">
        <v>88</v>
      </c>
      <c r="AW873" s="14" t="s">
        <v>33</v>
      </c>
      <c r="AX873" s="14" t="s">
        <v>8</v>
      </c>
      <c r="AY873" s="196" t="s">
        <v>337</v>
      </c>
    </row>
    <row r="874" s="2" customFormat="1" ht="33" customHeight="1">
      <c r="A874" s="37"/>
      <c r="B874" s="172"/>
      <c r="C874" s="173" t="s">
        <v>1378</v>
      </c>
      <c r="D874" s="173" t="s">
        <v>339</v>
      </c>
      <c r="E874" s="174" t="s">
        <v>1379</v>
      </c>
      <c r="F874" s="175" t="s">
        <v>1380</v>
      </c>
      <c r="G874" s="176" t="s">
        <v>403</v>
      </c>
      <c r="H874" s="177">
        <v>0.028000000000000001</v>
      </c>
      <c r="I874" s="178"/>
      <c r="J874" s="179">
        <f>ROUND(I874*H874,0)</f>
        <v>0</v>
      </c>
      <c r="K874" s="175" t="s">
        <v>343</v>
      </c>
      <c r="L874" s="38"/>
      <c r="M874" s="180" t="s">
        <v>1</v>
      </c>
      <c r="N874" s="181" t="s">
        <v>42</v>
      </c>
      <c r="O874" s="76"/>
      <c r="P874" s="182">
        <f>O874*H874</f>
        <v>0</v>
      </c>
      <c r="Q874" s="182">
        <v>0</v>
      </c>
      <c r="R874" s="182">
        <f>Q874*H874</f>
        <v>0</v>
      </c>
      <c r="S874" s="182">
        <v>0</v>
      </c>
      <c r="T874" s="183">
        <f>S874*H874</f>
        <v>0</v>
      </c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R874" s="184" t="s">
        <v>409</v>
      </c>
      <c r="AT874" s="184" t="s">
        <v>339</v>
      </c>
      <c r="AU874" s="184" t="s">
        <v>85</v>
      </c>
      <c r="AY874" s="18" t="s">
        <v>337</v>
      </c>
      <c r="BE874" s="185">
        <f>IF(N874="základní",J874,0)</f>
        <v>0</v>
      </c>
      <c r="BF874" s="185">
        <f>IF(N874="snížená",J874,0)</f>
        <v>0</v>
      </c>
      <c r="BG874" s="185">
        <f>IF(N874="zákl. přenesená",J874,0)</f>
        <v>0</v>
      </c>
      <c r="BH874" s="185">
        <f>IF(N874="sníž. přenesená",J874,0)</f>
        <v>0</v>
      </c>
      <c r="BI874" s="185">
        <f>IF(N874="nulová",J874,0)</f>
        <v>0</v>
      </c>
      <c r="BJ874" s="18" t="s">
        <v>8</v>
      </c>
      <c r="BK874" s="185">
        <f>ROUND(I874*H874,0)</f>
        <v>0</v>
      </c>
      <c r="BL874" s="18" t="s">
        <v>409</v>
      </c>
      <c r="BM874" s="184" t="s">
        <v>1381</v>
      </c>
    </row>
    <row r="875" s="12" customFormat="1" ht="22.8" customHeight="1">
      <c r="A875" s="12"/>
      <c r="B875" s="159"/>
      <c r="C875" s="12"/>
      <c r="D875" s="160" t="s">
        <v>76</v>
      </c>
      <c r="E875" s="170" t="s">
        <v>1382</v>
      </c>
      <c r="F875" s="170" t="s">
        <v>1383</v>
      </c>
      <c r="G875" s="12"/>
      <c r="H875" s="12"/>
      <c r="I875" s="162"/>
      <c r="J875" s="171">
        <f>BK875</f>
        <v>0</v>
      </c>
      <c r="K875" s="12"/>
      <c r="L875" s="159"/>
      <c r="M875" s="164"/>
      <c r="N875" s="165"/>
      <c r="O875" s="165"/>
      <c r="P875" s="166">
        <f>SUM(P876:P991)</f>
        <v>0</v>
      </c>
      <c r="Q875" s="165"/>
      <c r="R875" s="166">
        <f>SUM(R876:R991)</f>
        <v>4.2492172669319999</v>
      </c>
      <c r="S875" s="165"/>
      <c r="T875" s="167">
        <f>SUM(T876:T991)</f>
        <v>1.6211599999999999</v>
      </c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R875" s="160" t="s">
        <v>85</v>
      </c>
      <c r="AT875" s="168" t="s">
        <v>76</v>
      </c>
      <c r="AU875" s="168" t="s">
        <v>8</v>
      </c>
      <c r="AY875" s="160" t="s">
        <v>337</v>
      </c>
      <c r="BK875" s="169">
        <f>SUM(BK876:BK991)</f>
        <v>0</v>
      </c>
    </row>
    <row r="876" s="2" customFormat="1" ht="33" customHeight="1">
      <c r="A876" s="37"/>
      <c r="B876" s="172"/>
      <c r="C876" s="173" t="s">
        <v>1384</v>
      </c>
      <c r="D876" s="173" t="s">
        <v>339</v>
      </c>
      <c r="E876" s="174" t="s">
        <v>1385</v>
      </c>
      <c r="F876" s="175" t="s">
        <v>1386</v>
      </c>
      <c r="G876" s="176" t="s">
        <v>359</v>
      </c>
      <c r="H876" s="177">
        <v>4.6040000000000001</v>
      </c>
      <c r="I876" s="178"/>
      <c r="J876" s="179">
        <f>ROUND(I876*H876,0)</f>
        <v>0</v>
      </c>
      <c r="K876" s="175" t="s">
        <v>343</v>
      </c>
      <c r="L876" s="38"/>
      <c r="M876" s="180" t="s">
        <v>1</v>
      </c>
      <c r="N876" s="181" t="s">
        <v>42</v>
      </c>
      <c r="O876" s="76"/>
      <c r="P876" s="182">
        <f>O876*H876</f>
        <v>0</v>
      </c>
      <c r="Q876" s="182">
        <v>0.00189</v>
      </c>
      <c r="R876" s="182">
        <f>Q876*H876</f>
        <v>0.0087015600000000005</v>
      </c>
      <c r="S876" s="182">
        <v>0</v>
      </c>
      <c r="T876" s="183">
        <f>S876*H876</f>
        <v>0</v>
      </c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R876" s="184" t="s">
        <v>409</v>
      </c>
      <c r="AT876" s="184" t="s">
        <v>339</v>
      </c>
      <c r="AU876" s="184" t="s">
        <v>85</v>
      </c>
      <c r="AY876" s="18" t="s">
        <v>337</v>
      </c>
      <c r="BE876" s="185">
        <f>IF(N876="základní",J876,0)</f>
        <v>0</v>
      </c>
      <c r="BF876" s="185">
        <f>IF(N876="snížená",J876,0)</f>
        <v>0</v>
      </c>
      <c r="BG876" s="185">
        <f>IF(N876="zákl. přenesená",J876,0)</f>
        <v>0</v>
      </c>
      <c r="BH876" s="185">
        <f>IF(N876="sníž. přenesená",J876,0)</f>
        <v>0</v>
      </c>
      <c r="BI876" s="185">
        <f>IF(N876="nulová",J876,0)</f>
        <v>0</v>
      </c>
      <c r="BJ876" s="18" t="s">
        <v>8</v>
      </c>
      <c r="BK876" s="185">
        <f>ROUND(I876*H876,0)</f>
        <v>0</v>
      </c>
      <c r="BL876" s="18" t="s">
        <v>409</v>
      </c>
      <c r="BM876" s="184" t="s">
        <v>1387</v>
      </c>
    </row>
    <row r="877" s="13" customFormat="1">
      <c r="A877" s="13"/>
      <c r="B877" s="186"/>
      <c r="C877" s="13"/>
      <c r="D877" s="187" t="s">
        <v>345</v>
      </c>
      <c r="E877" s="188" t="s">
        <v>1</v>
      </c>
      <c r="F877" s="189" t="s">
        <v>1388</v>
      </c>
      <c r="G877" s="13"/>
      <c r="H877" s="190">
        <v>0.12</v>
      </c>
      <c r="I877" s="191"/>
      <c r="J877" s="13"/>
      <c r="K877" s="13"/>
      <c r="L877" s="186"/>
      <c r="M877" s="192"/>
      <c r="N877" s="193"/>
      <c r="O877" s="193"/>
      <c r="P877" s="193"/>
      <c r="Q877" s="193"/>
      <c r="R877" s="193"/>
      <c r="S877" s="193"/>
      <c r="T877" s="194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88" t="s">
        <v>345</v>
      </c>
      <c r="AU877" s="188" t="s">
        <v>85</v>
      </c>
      <c r="AV877" s="13" t="s">
        <v>85</v>
      </c>
      <c r="AW877" s="13" t="s">
        <v>33</v>
      </c>
      <c r="AX877" s="13" t="s">
        <v>77</v>
      </c>
      <c r="AY877" s="188" t="s">
        <v>337</v>
      </c>
    </row>
    <row r="878" s="13" customFormat="1">
      <c r="A878" s="13"/>
      <c r="B878" s="186"/>
      <c r="C878" s="13"/>
      <c r="D878" s="187" t="s">
        <v>345</v>
      </c>
      <c r="E878" s="188" t="s">
        <v>1</v>
      </c>
      <c r="F878" s="189" t="s">
        <v>1389</v>
      </c>
      <c r="G878" s="13"/>
      <c r="H878" s="190">
        <v>0.23200000000000001</v>
      </c>
      <c r="I878" s="191"/>
      <c r="J878" s="13"/>
      <c r="K878" s="13"/>
      <c r="L878" s="186"/>
      <c r="M878" s="192"/>
      <c r="N878" s="193"/>
      <c r="O878" s="193"/>
      <c r="P878" s="193"/>
      <c r="Q878" s="193"/>
      <c r="R878" s="193"/>
      <c r="S878" s="193"/>
      <c r="T878" s="19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188" t="s">
        <v>345</v>
      </c>
      <c r="AU878" s="188" t="s">
        <v>85</v>
      </c>
      <c r="AV878" s="13" t="s">
        <v>85</v>
      </c>
      <c r="AW878" s="13" t="s">
        <v>33</v>
      </c>
      <c r="AX878" s="13" t="s">
        <v>77</v>
      </c>
      <c r="AY878" s="188" t="s">
        <v>337</v>
      </c>
    </row>
    <row r="879" s="13" customFormat="1">
      <c r="A879" s="13"/>
      <c r="B879" s="186"/>
      <c r="C879" s="13"/>
      <c r="D879" s="187" t="s">
        <v>345</v>
      </c>
      <c r="E879" s="188" t="s">
        <v>1</v>
      </c>
      <c r="F879" s="189" t="s">
        <v>1390</v>
      </c>
      <c r="G879" s="13"/>
      <c r="H879" s="190">
        <v>0.28999999999999998</v>
      </c>
      <c r="I879" s="191"/>
      <c r="J879" s="13"/>
      <c r="K879" s="13"/>
      <c r="L879" s="186"/>
      <c r="M879" s="192"/>
      <c r="N879" s="193"/>
      <c r="O879" s="193"/>
      <c r="P879" s="193"/>
      <c r="Q879" s="193"/>
      <c r="R879" s="193"/>
      <c r="S879" s="193"/>
      <c r="T879" s="194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188" t="s">
        <v>345</v>
      </c>
      <c r="AU879" s="188" t="s">
        <v>85</v>
      </c>
      <c r="AV879" s="13" t="s">
        <v>85</v>
      </c>
      <c r="AW879" s="13" t="s">
        <v>33</v>
      </c>
      <c r="AX879" s="13" t="s">
        <v>77</v>
      </c>
      <c r="AY879" s="188" t="s">
        <v>337</v>
      </c>
    </row>
    <row r="880" s="13" customFormat="1">
      <c r="A880" s="13"/>
      <c r="B880" s="186"/>
      <c r="C880" s="13"/>
      <c r="D880" s="187" t="s">
        <v>345</v>
      </c>
      <c r="E880" s="188" t="s">
        <v>1</v>
      </c>
      <c r="F880" s="189" t="s">
        <v>1391</v>
      </c>
      <c r="G880" s="13"/>
      <c r="H880" s="190">
        <v>0.184</v>
      </c>
      <c r="I880" s="191"/>
      <c r="J880" s="13"/>
      <c r="K880" s="13"/>
      <c r="L880" s="186"/>
      <c r="M880" s="192"/>
      <c r="N880" s="193"/>
      <c r="O880" s="193"/>
      <c r="P880" s="193"/>
      <c r="Q880" s="193"/>
      <c r="R880" s="193"/>
      <c r="S880" s="193"/>
      <c r="T880" s="194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188" t="s">
        <v>345</v>
      </c>
      <c r="AU880" s="188" t="s">
        <v>85</v>
      </c>
      <c r="AV880" s="13" t="s">
        <v>85</v>
      </c>
      <c r="AW880" s="13" t="s">
        <v>33</v>
      </c>
      <c r="AX880" s="13" t="s">
        <v>77</v>
      </c>
      <c r="AY880" s="188" t="s">
        <v>337</v>
      </c>
    </row>
    <row r="881" s="13" customFormat="1">
      <c r="A881" s="13"/>
      <c r="B881" s="186"/>
      <c r="C881" s="13"/>
      <c r="D881" s="187" t="s">
        <v>345</v>
      </c>
      <c r="E881" s="188" t="s">
        <v>1</v>
      </c>
      <c r="F881" s="189" t="s">
        <v>1392</v>
      </c>
      <c r="G881" s="13"/>
      <c r="H881" s="190">
        <v>0.57999999999999996</v>
      </c>
      <c r="I881" s="191"/>
      <c r="J881" s="13"/>
      <c r="K881" s="13"/>
      <c r="L881" s="186"/>
      <c r="M881" s="192"/>
      <c r="N881" s="193"/>
      <c r="O881" s="193"/>
      <c r="P881" s="193"/>
      <c r="Q881" s="193"/>
      <c r="R881" s="193"/>
      <c r="S881" s="193"/>
      <c r="T881" s="194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188" t="s">
        <v>345</v>
      </c>
      <c r="AU881" s="188" t="s">
        <v>85</v>
      </c>
      <c r="AV881" s="13" t="s">
        <v>85</v>
      </c>
      <c r="AW881" s="13" t="s">
        <v>33</v>
      </c>
      <c r="AX881" s="13" t="s">
        <v>77</v>
      </c>
      <c r="AY881" s="188" t="s">
        <v>337</v>
      </c>
    </row>
    <row r="882" s="13" customFormat="1">
      <c r="A882" s="13"/>
      <c r="B882" s="186"/>
      <c r="C882" s="13"/>
      <c r="D882" s="187" t="s">
        <v>345</v>
      </c>
      <c r="E882" s="188" t="s">
        <v>1</v>
      </c>
      <c r="F882" s="189" t="s">
        <v>1393</v>
      </c>
      <c r="G882" s="13"/>
      <c r="H882" s="190">
        <v>1.7809999999999999</v>
      </c>
      <c r="I882" s="191"/>
      <c r="J882" s="13"/>
      <c r="K882" s="13"/>
      <c r="L882" s="186"/>
      <c r="M882" s="192"/>
      <c r="N882" s="193"/>
      <c r="O882" s="193"/>
      <c r="P882" s="193"/>
      <c r="Q882" s="193"/>
      <c r="R882" s="193"/>
      <c r="S882" s="193"/>
      <c r="T882" s="194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88" t="s">
        <v>345</v>
      </c>
      <c r="AU882" s="188" t="s">
        <v>85</v>
      </c>
      <c r="AV882" s="13" t="s">
        <v>85</v>
      </c>
      <c r="AW882" s="13" t="s">
        <v>33</v>
      </c>
      <c r="AX882" s="13" t="s">
        <v>77</v>
      </c>
      <c r="AY882" s="188" t="s">
        <v>337</v>
      </c>
    </row>
    <row r="883" s="13" customFormat="1">
      <c r="A883" s="13"/>
      <c r="B883" s="186"/>
      <c r="C883" s="13"/>
      <c r="D883" s="187" t="s">
        <v>345</v>
      </c>
      <c r="E883" s="188" t="s">
        <v>1</v>
      </c>
      <c r="F883" s="189" t="s">
        <v>1394</v>
      </c>
      <c r="G883" s="13"/>
      <c r="H883" s="190">
        <v>0.65500000000000003</v>
      </c>
      <c r="I883" s="191"/>
      <c r="J883" s="13"/>
      <c r="K883" s="13"/>
      <c r="L883" s="186"/>
      <c r="M883" s="192"/>
      <c r="N883" s="193"/>
      <c r="O883" s="193"/>
      <c r="P883" s="193"/>
      <c r="Q883" s="193"/>
      <c r="R883" s="193"/>
      <c r="S883" s="193"/>
      <c r="T883" s="194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188" t="s">
        <v>345</v>
      </c>
      <c r="AU883" s="188" t="s">
        <v>85</v>
      </c>
      <c r="AV883" s="13" t="s">
        <v>85</v>
      </c>
      <c r="AW883" s="13" t="s">
        <v>33</v>
      </c>
      <c r="AX883" s="13" t="s">
        <v>77</v>
      </c>
      <c r="AY883" s="188" t="s">
        <v>337</v>
      </c>
    </row>
    <row r="884" s="13" customFormat="1">
      <c r="A884" s="13"/>
      <c r="B884" s="186"/>
      <c r="C884" s="13"/>
      <c r="D884" s="187" t="s">
        <v>345</v>
      </c>
      <c r="E884" s="188" t="s">
        <v>1</v>
      </c>
      <c r="F884" s="189" t="s">
        <v>1395</v>
      </c>
      <c r="G884" s="13"/>
      <c r="H884" s="190">
        <v>0.081000000000000003</v>
      </c>
      <c r="I884" s="191"/>
      <c r="J884" s="13"/>
      <c r="K884" s="13"/>
      <c r="L884" s="186"/>
      <c r="M884" s="192"/>
      <c r="N884" s="193"/>
      <c r="O884" s="193"/>
      <c r="P884" s="193"/>
      <c r="Q884" s="193"/>
      <c r="R884" s="193"/>
      <c r="S884" s="193"/>
      <c r="T884" s="194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188" t="s">
        <v>345</v>
      </c>
      <c r="AU884" s="188" t="s">
        <v>85</v>
      </c>
      <c r="AV884" s="13" t="s">
        <v>85</v>
      </c>
      <c r="AW884" s="13" t="s">
        <v>33</v>
      </c>
      <c r="AX884" s="13" t="s">
        <v>77</v>
      </c>
      <c r="AY884" s="188" t="s">
        <v>337</v>
      </c>
    </row>
    <row r="885" s="14" customFormat="1">
      <c r="A885" s="14"/>
      <c r="B885" s="195"/>
      <c r="C885" s="14"/>
      <c r="D885" s="187" t="s">
        <v>345</v>
      </c>
      <c r="E885" s="196" t="s">
        <v>1</v>
      </c>
      <c r="F885" s="197" t="s">
        <v>363</v>
      </c>
      <c r="G885" s="14"/>
      <c r="H885" s="198">
        <v>3.923</v>
      </c>
      <c r="I885" s="199"/>
      <c r="J885" s="14"/>
      <c r="K885" s="14"/>
      <c r="L885" s="195"/>
      <c r="M885" s="200"/>
      <c r="N885" s="201"/>
      <c r="O885" s="201"/>
      <c r="P885" s="201"/>
      <c r="Q885" s="201"/>
      <c r="R885" s="201"/>
      <c r="S885" s="201"/>
      <c r="T885" s="202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196" t="s">
        <v>345</v>
      </c>
      <c r="AU885" s="196" t="s">
        <v>85</v>
      </c>
      <c r="AV885" s="14" t="s">
        <v>88</v>
      </c>
      <c r="AW885" s="14" t="s">
        <v>33</v>
      </c>
      <c r="AX885" s="14" t="s">
        <v>77</v>
      </c>
      <c r="AY885" s="196" t="s">
        <v>337</v>
      </c>
    </row>
    <row r="886" s="13" customFormat="1">
      <c r="A886" s="13"/>
      <c r="B886" s="186"/>
      <c r="C886" s="13"/>
      <c r="D886" s="187" t="s">
        <v>345</v>
      </c>
      <c r="E886" s="188" t="s">
        <v>1</v>
      </c>
      <c r="F886" s="189" t="s">
        <v>1396</v>
      </c>
      <c r="G886" s="13"/>
      <c r="H886" s="190">
        <v>0.68100000000000005</v>
      </c>
      <c r="I886" s="191"/>
      <c r="J886" s="13"/>
      <c r="K886" s="13"/>
      <c r="L886" s="186"/>
      <c r="M886" s="192"/>
      <c r="N886" s="193"/>
      <c r="O886" s="193"/>
      <c r="P886" s="193"/>
      <c r="Q886" s="193"/>
      <c r="R886" s="193"/>
      <c r="S886" s="193"/>
      <c r="T886" s="194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188" t="s">
        <v>345</v>
      </c>
      <c r="AU886" s="188" t="s">
        <v>85</v>
      </c>
      <c r="AV886" s="13" t="s">
        <v>85</v>
      </c>
      <c r="AW886" s="13" t="s">
        <v>33</v>
      </c>
      <c r="AX886" s="13" t="s">
        <v>77</v>
      </c>
      <c r="AY886" s="188" t="s">
        <v>337</v>
      </c>
    </row>
    <row r="887" s="14" customFormat="1">
      <c r="A887" s="14"/>
      <c r="B887" s="195"/>
      <c r="C887" s="14"/>
      <c r="D887" s="187" t="s">
        <v>345</v>
      </c>
      <c r="E887" s="196" t="s">
        <v>1</v>
      </c>
      <c r="F887" s="197" t="s">
        <v>363</v>
      </c>
      <c r="G887" s="14"/>
      <c r="H887" s="198">
        <v>0.68100000000000005</v>
      </c>
      <c r="I887" s="199"/>
      <c r="J887" s="14"/>
      <c r="K887" s="14"/>
      <c r="L887" s="195"/>
      <c r="M887" s="200"/>
      <c r="N887" s="201"/>
      <c r="O887" s="201"/>
      <c r="P887" s="201"/>
      <c r="Q887" s="201"/>
      <c r="R887" s="201"/>
      <c r="S887" s="201"/>
      <c r="T887" s="202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196" t="s">
        <v>345</v>
      </c>
      <c r="AU887" s="196" t="s">
        <v>85</v>
      </c>
      <c r="AV887" s="14" t="s">
        <v>88</v>
      </c>
      <c r="AW887" s="14" t="s">
        <v>33</v>
      </c>
      <c r="AX887" s="14" t="s">
        <v>77</v>
      </c>
      <c r="AY887" s="196" t="s">
        <v>337</v>
      </c>
    </row>
    <row r="888" s="15" customFormat="1">
      <c r="A888" s="15"/>
      <c r="B888" s="203"/>
      <c r="C888" s="15"/>
      <c r="D888" s="187" t="s">
        <v>345</v>
      </c>
      <c r="E888" s="204" t="s">
        <v>1</v>
      </c>
      <c r="F888" s="205" t="s">
        <v>353</v>
      </c>
      <c r="G888" s="15"/>
      <c r="H888" s="206">
        <v>4.6040000000000001</v>
      </c>
      <c r="I888" s="207"/>
      <c r="J888" s="15"/>
      <c r="K888" s="15"/>
      <c r="L888" s="203"/>
      <c r="M888" s="208"/>
      <c r="N888" s="209"/>
      <c r="O888" s="209"/>
      <c r="P888" s="209"/>
      <c r="Q888" s="209"/>
      <c r="R888" s="209"/>
      <c r="S888" s="209"/>
      <c r="T888" s="210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T888" s="204" t="s">
        <v>345</v>
      </c>
      <c r="AU888" s="204" t="s">
        <v>85</v>
      </c>
      <c r="AV888" s="15" t="s">
        <v>91</v>
      </c>
      <c r="AW888" s="15" t="s">
        <v>33</v>
      </c>
      <c r="AX888" s="15" t="s">
        <v>8</v>
      </c>
      <c r="AY888" s="204" t="s">
        <v>337</v>
      </c>
    </row>
    <row r="889" s="2" customFormat="1" ht="21.75" customHeight="1">
      <c r="A889" s="37"/>
      <c r="B889" s="172"/>
      <c r="C889" s="173" t="s">
        <v>1397</v>
      </c>
      <c r="D889" s="173" t="s">
        <v>339</v>
      </c>
      <c r="E889" s="174" t="s">
        <v>1398</v>
      </c>
      <c r="F889" s="175" t="s">
        <v>1399</v>
      </c>
      <c r="G889" s="176" t="s">
        <v>496</v>
      </c>
      <c r="H889" s="177">
        <v>16</v>
      </c>
      <c r="I889" s="178"/>
      <c r="J889" s="179">
        <f>ROUND(I889*H889,0)</f>
        <v>0</v>
      </c>
      <c r="K889" s="175" t="s">
        <v>343</v>
      </c>
      <c r="L889" s="38"/>
      <c r="M889" s="180" t="s">
        <v>1</v>
      </c>
      <c r="N889" s="181" t="s">
        <v>42</v>
      </c>
      <c r="O889" s="76"/>
      <c r="P889" s="182">
        <f>O889*H889</f>
        <v>0</v>
      </c>
      <c r="Q889" s="182">
        <v>0.0026700000000000001</v>
      </c>
      <c r="R889" s="182">
        <f>Q889*H889</f>
        <v>0.042720000000000001</v>
      </c>
      <c r="S889" s="182">
        <v>0</v>
      </c>
      <c r="T889" s="183">
        <f>S889*H889</f>
        <v>0</v>
      </c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R889" s="184" t="s">
        <v>409</v>
      </c>
      <c r="AT889" s="184" t="s">
        <v>339</v>
      </c>
      <c r="AU889" s="184" t="s">
        <v>85</v>
      </c>
      <c r="AY889" s="18" t="s">
        <v>337</v>
      </c>
      <c r="BE889" s="185">
        <f>IF(N889="základní",J889,0)</f>
        <v>0</v>
      </c>
      <c r="BF889" s="185">
        <f>IF(N889="snížená",J889,0)</f>
        <v>0</v>
      </c>
      <c r="BG889" s="185">
        <f>IF(N889="zákl. přenesená",J889,0)</f>
        <v>0</v>
      </c>
      <c r="BH889" s="185">
        <f>IF(N889="sníž. přenesená",J889,0)</f>
        <v>0</v>
      </c>
      <c r="BI889" s="185">
        <f>IF(N889="nulová",J889,0)</f>
        <v>0</v>
      </c>
      <c r="BJ889" s="18" t="s">
        <v>8</v>
      </c>
      <c r="BK889" s="185">
        <f>ROUND(I889*H889,0)</f>
        <v>0</v>
      </c>
      <c r="BL889" s="18" t="s">
        <v>409</v>
      </c>
      <c r="BM889" s="184" t="s">
        <v>1400</v>
      </c>
    </row>
    <row r="890" s="13" customFormat="1">
      <c r="A890" s="13"/>
      <c r="B890" s="186"/>
      <c r="C890" s="13"/>
      <c r="D890" s="187" t="s">
        <v>345</v>
      </c>
      <c r="E890" s="188" t="s">
        <v>1</v>
      </c>
      <c r="F890" s="189" t="s">
        <v>1401</v>
      </c>
      <c r="G890" s="13"/>
      <c r="H890" s="190">
        <v>16</v>
      </c>
      <c r="I890" s="191"/>
      <c r="J890" s="13"/>
      <c r="K890" s="13"/>
      <c r="L890" s="186"/>
      <c r="M890" s="192"/>
      <c r="N890" s="193"/>
      <c r="O890" s="193"/>
      <c r="P890" s="193"/>
      <c r="Q890" s="193"/>
      <c r="R890" s="193"/>
      <c r="S890" s="193"/>
      <c r="T890" s="19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188" t="s">
        <v>345</v>
      </c>
      <c r="AU890" s="188" t="s">
        <v>85</v>
      </c>
      <c r="AV890" s="13" t="s">
        <v>85</v>
      </c>
      <c r="AW890" s="13" t="s">
        <v>33</v>
      </c>
      <c r="AX890" s="13" t="s">
        <v>8</v>
      </c>
      <c r="AY890" s="188" t="s">
        <v>337</v>
      </c>
    </row>
    <row r="891" s="2" customFormat="1" ht="16.5" customHeight="1">
      <c r="A891" s="37"/>
      <c r="B891" s="172"/>
      <c r="C891" s="211" t="s">
        <v>1402</v>
      </c>
      <c r="D891" s="211" t="s">
        <v>400</v>
      </c>
      <c r="E891" s="212" t="s">
        <v>1403</v>
      </c>
      <c r="F891" s="213" t="s">
        <v>1404</v>
      </c>
      <c r="G891" s="214" t="s">
        <v>496</v>
      </c>
      <c r="H891" s="215">
        <v>16</v>
      </c>
      <c r="I891" s="216"/>
      <c r="J891" s="217">
        <f>ROUND(I891*H891,0)</f>
        <v>0</v>
      </c>
      <c r="K891" s="213" t="s">
        <v>1</v>
      </c>
      <c r="L891" s="218"/>
      <c r="M891" s="219" t="s">
        <v>1</v>
      </c>
      <c r="N891" s="220" t="s">
        <v>42</v>
      </c>
      <c r="O891" s="76"/>
      <c r="P891" s="182">
        <f>O891*H891</f>
        <v>0</v>
      </c>
      <c r="Q891" s="182">
        <v>0.001</v>
      </c>
      <c r="R891" s="182">
        <f>Q891*H891</f>
        <v>0.016</v>
      </c>
      <c r="S891" s="182">
        <v>0</v>
      </c>
      <c r="T891" s="183">
        <f>S891*H891</f>
        <v>0</v>
      </c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R891" s="184" t="s">
        <v>506</v>
      </c>
      <c r="AT891" s="184" t="s">
        <v>400</v>
      </c>
      <c r="AU891" s="184" t="s">
        <v>85</v>
      </c>
      <c r="AY891" s="18" t="s">
        <v>337</v>
      </c>
      <c r="BE891" s="185">
        <f>IF(N891="základní",J891,0)</f>
        <v>0</v>
      </c>
      <c r="BF891" s="185">
        <f>IF(N891="snížená",J891,0)</f>
        <v>0</v>
      </c>
      <c r="BG891" s="185">
        <f>IF(N891="zákl. přenesená",J891,0)</f>
        <v>0</v>
      </c>
      <c r="BH891" s="185">
        <f>IF(N891="sníž. přenesená",J891,0)</f>
        <v>0</v>
      </c>
      <c r="BI891" s="185">
        <f>IF(N891="nulová",J891,0)</f>
        <v>0</v>
      </c>
      <c r="BJ891" s="18" t="s">
        <v>8</v>
      </c>
      <c r="BK891" s="185">
        <f>ROUND(I891*H891,0)</f>
        <v>0</v>
      </c>
      <c r="BL891" s="18" t="s">
        <v>409</v>
      </c>
      <c r="BM891" s="184" t="s">
        <v>1405</v>
      </c>
    </row>
    <row r="892" s="13" customFormat="1">
      <c r="A892" s="13"/>
      <c r="B892" s="186"/>
      <c r="C892" s="13"/>
      <c r="D892" s="187" t="s">
        <v>345</v>
      </c>
      <c r="E892" s="188" t="s">
        <v>1</v>
      </c>
      <c r="F892" s="189" t="s">
        <v>1406</v>
      </c>
      <c r="G892" s="13"/>
      <c r="H892" s="190">
        <v>16</v>
      </c>
      <c r="I892" s="191"/>
      <c r="J892" s="13"/>
      <c r="K892" s="13"/>
      <c r="L892" s="186"/>
      <c r="M892" s="192"/>
      <c r="N892" s="193"/>
      <c r="O892" s="193"/>
      <c r="P892" s="193"/>
      <c r="Q892" s="193"/>
      <c r="R892" s="193"/>
      <c r="S892" s="193"/>
      <c r="T892" s="194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188" t="s">
        <v>345</v>
      </c>
      <c r="AU892" s="188" t="s">
        <v>85</v>
      </c>
      <c r="AV892" s="13" t="s">
        <v>85</v>
      </c>
      <c r="AW892" s="13" t="s">
        <v>33</v>
      </c>
      <c r="AX892" s="13" t="s">
        <v>8</v>
      </c>
      <c r="AY892" s="188" t="s">
        <v>337</v>
      </c>
    </row>
    <row r="893" s="2" customFormat="1" ht="16.5" customHeight="1">
      <c r="A893" s="37"/>
      <c r="B893" s="172"/>
      <c r="C893" s="173" t="s">
        <v>1407</v>
      </c>
      <c r="D893" s="173" t="s">
        <v>339</v>
      </c>
      <c r="E893" s="174" t="s">
        <v>1408</v>
      </c>
      <c r="F893" s="175" t="s">
        <v>1409</v>
      </c>
      <c r="G893" s="176" t="s">
        <v>412</v>
      </c>
      <c r="H893" s="177">
        <v>5.2000000000000002</v>
      </c>
      <c r="I893" s="178"/>
      <c r="J893" s="179">
        <f>ROUND(I893*H893,0)</f>
        <v>0</v>
      </c>
      <c r="K893" s="175" t="s">
        <v>343</v>
      </c>
      <c r="L893" s="38"/>
      <c r="M893" s="180" t="s">
        <v>1</v>
      </c>
      <c r="N893" s="181" t="s">
        <v>42</v>
      </c>
      <c r="O893" s="76"/>
      <c r="P893" s="182">
        <f>O893*H893</f>
        <v>0</v>
      </c>
      <c r="Q893" s="182">
        <v>0</v>
      </c>
      <c r="R893" s="182">
        <f>Q893*H893</f>
        <v>0</v>
      </c>
      <c r="S893" s="182">
        <v>0</v>
      </c>
      <c r="T893" s="183">
        <f>S893*H893</f>
        <v>0</v>
      </c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R893" s="184" t="s">
        <v>409</v>
      </c>
      <c r="AT893" s="184" t="s">
        <v>339</v>
      </c>
      <c r="AU893" s="184" t="s">
        <v>85</v>
      </c>
      <c r="AY893" s="18" t="s">
        <v>337</v>
      </c>
      <c r="BE893" s="185">
        <f>IF(N893="základní",J893,0)</f>
        <v>0</v>
      </c>
      <c r="BF893" s="185">
        <f>IF(N893="snížená",J893,0)</f>
        <v>0</v>
      </c>
      <c r="BG893" s="185">
        <f>IF(N893="zákl. přenesená",J893,0)</f>
        <v>0</v>
      </c>
      <c r="BH893" s="185">
        <f>IF(N893="sníž. přenesená",J893,0)</f>
        <v>0</v>
      </c>
      <c r="BI893" s="185">
        <f>IF(N893="nulová",J893,0)</f>
        <v>0</v>
      </c>
      <c r="BJ893" s="18" t="s">
        <v>8</v>
      </c>
      <c r="BK893" s="185">
        <f>ROUND(I893*H893,0)</f>
        <v>0</v>
      </c>
      <c r="BL893" s="18" t="s">
        <v>409</v>
      </c>
      <c r="BM893" s="184" t="s">
        <v>1410</v>
      </c>
    </row>
    <row r="894" s="13" customFormat="1">
      <c r="A894" s="13"/>
      <c r="B894" s="186"/>
      <c r="C894" s="13"/>
      <c r="D894" s="187" t="s">
        <v>345</v>
      </c>
      <c r="E894" s="188" t="s">
        <v>1</v>
      </c>
      <c r="F894" s="189" t="s">
        <v>1411</v>
      </c>
      <c r="G894" s="13"/>
      <c r="H894" s="190">
        <v>5.2000000000000002</v>
      </c>
      <c r="I894" s="191"/>
      <c r="J894" s="13"/>
      <c r="K894" s="13"/>
      <c r="L894" s="186"/>
      <c r="M894" s="192"/>
      <c r="N894" s="193"/>
      <c r="O894" s="193"/>
      <c r="P894" s="193"/>
      <c r="Q894" s="193"/>
      <c r="R894" s="193"/>
      <c r="S894" s="193"/>
      <c r="T894" s="194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188" t="s">
        <v>345</v>
      </c>
      <c r="AU894" s="188" t="s">
        <v>85</v>
      </c>
      <c r="AV894" s="13" t="s">
        <v>85</v>
      </c>
      <c r="AW894" s="13" t="s">
        <v>33</v>
      </c>
      <c r="AX894" s="13" t="s">
        <v>8</v>
      </c>
      <c r="AY894" s="188" t="s">
        <v>337</v>
      </c>
    </row>
    <row r="895" s="2" customFormat="1" ht="24.15" customHeight="1">
      <c r="A895" s="37"/>
      <c r="B895" s="172"/>
      <c r="C895" s="211" t="s">
        <v>1412</v>
      </c>
      <c r="D895" s="211" t="s">
        <v>400</v>
      </c>
      <c r="E895" s="212" t="s">
        <v>1413</v>
      </c>
      <c r="F895" s="213" t="s">
        <v>1414</v>
      </c>
      <c r="G895" s="214" t="s">
        <v>403</v>
      </c>
      <c r="H895" s="215">
        <v>0.0050000000000000001</v>
      </c>
      <c r="I895" s="216"/>
      <c r="J895" s="217">
        <f>ROUND(I895*H895,0)</f>
        <v>0</v>
      </c>
      <c r="K895" s="213" t="s">
        <v>1</v>
      </c>
      <c r="L895" s="218"/>
      <c r="M895" s="219" t="s">
        <v>1</v>
      </c>
      <c r="N895" s="220" t="s">
        <v>42</v>
      </c>
      <c r="O895" s="76"/>
      <c r="P895" s="182">
        <f>O895*H895</f>
        <v>0</v>
      </c>
      <c r="Q895" s="182">
        <v>1</v>
      </c>
      <c r="R895" s="182">
        <f>Q895*H895</f>
        <v>0.0050000000000000001</v>
      </c>
      <c r="S895" s="182">
        <v>0</v>
      </c>
      <c r="T895" s="183">
        <f>S895*H895</f>
        <v>0</v>
      </c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R895" s="184" t="s">
        <v>506</v>
      </c>
      <c r="AT895" s="184" t="s">
        <v>400</v>
      </c>
      <c r="AU895" s="184" t="s">
        <v>85</v>
      </c>
      <c r="AY895" s="18" t="s">
        <v>337</v>
      </c>
      <c r="BE895" s="185">
        <f>IF(N895="základní",J895,0)</f>
        <v>0</v>
      </c>
      <c r="BF895" s="185">
        <f>IF(N895="snížená",J895,0)</f>
        <v>0</v>
      </c>
      <c r="BG895" s="185">
        <f>IF(N895="zákl. přenesená",J895,0)</f>
        <v>0</v>
      </c>
      <c r="BH895" s="185">
        <f>IF(N895="sníž. přenesená",J895,0)</f>
        <v>0</v>
      </c>
      <c r="BI895" s="185">
        <f>IF(N895="nulová",J895,0)</f>
        <v>0</v>
      </c>
      <c r="BJ895" s="18" t="s">
        <v>8</v>
      </c>
      <c r="BK895" s="185">
        <f>ROUND(I895*H895,0)</f>
        <v>0</v>
      </c>
      <c r="BL895" s="18" t="s">
        <v>409</v>
      </c>
      <c r="BM895" s="184" t="s">
        <v>1415</v>
      </c>
    </row>
    <row r="896" s="13" customFormat="1">
      <c r="A896" s="13"/>
      <c r="B896" s="186"/>
      <c r="C896" s="13"/>
      <c r="D896" s="187" t="s">
        <v>345</v>
      </c>
      <c r="E896" s="188" t="s">
        <v>1</v>
      </c>
      <c r="F896" s="189" t="s">
        <v>1416</v>
      </c>
      <c r="G896" s="13"/>
      <c r="H896" s="190">
        <v>0.0050000000000000001</v>
      </c>
      <c r="I896" s="191"/>
      <c r="J896" s="13"/>
      <c r="K896" s="13"/>
      <c r="L896" s="186"/>
      <c r="M896" s="192"/>
      <c r="N896" s="193"/>
      <c r="O896" s="193"/>
      <c r="P896" s="193"/>
      <c r="Q896" s="193"/>
      <c r="R896" s="193"/>
      <c r="S896" s="193"/>
      <c r="T896" s="19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188" t="s">
        <v>345</v>
      </c>
      <c r="AU896" s="188" t="s">
        <v>85</v>
      </c>
      <c r="AV896" s="13" t="s">
        <v>85</v>
      </c>
      <c r="AW896" s="13" t="s">
        <v>33</v>
      </c>
      <c r="AX896" s="13" t="s">
        <v>8</v>
      </c>
      <c r="AY896" s="188" t="s">
        <v>337</v>
      </c>
    </row>
    <row r="897" s="2" customFormat="1" ht="21.75" customHeight="1">
      <c r="A897" s="37"/>
      <c r="B897" s="172"/>
      <c r="C897" s="173" t="s">
        <v>1417</v>
      </c>
      <c r="D897" s="173" t="s">
        <v>339</v>
      </c>
      <c r="E897" s="174" t="s">
        <v>1418</v>
      </c>
      <c r="F897" s="175" t="s">
        <v>1419</v>
      </c>
      <c r="G897" s="176" t="s">
        <v>433</v>
      </c>
      <c r="H897" s="177">
        <v>99</v>
      </c>
      <c r="I897" s="178"/>
      <c r="J897" s="179">
        <f>ROUND(I897*H897,0)</f>
        <v>0</v>
      </c>
      <c r="K897" s="175" t="s">
        <v>343</v>
      </c>
      <c r="L897" s="38"/>
      <c r="M897" s="180" t="s">
        <v>1</v>
      </c>
      <c r="N897" s="181" t="s">
        <v>42</v>
      </c>
      <c r="O897" s="76"/>
      <c r="P897" s="182">
        <f>O897*H897</f>
        <v>0</v>
      </c>
      <c r="Q897" s="182">
        <v>0.0026919999999999999</v>
      </c>
      <c r="R897" s="182">
        <f>Q897*H897</f>
        <v>0.26650799999999997</v>
      </c>
      <c r="S897" s="182">
        <v>0</v>
      </c>
      <c r="T897" s="183">
        <f>S897*H897</f>
        <v>0</v>
      </c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R897" s="184" t="s">
        <v>409</v>
      </c>
      <c r="AT897" s="184" t="s">
        <v>339</v>
      </c>
      <c r="AU897" s="184" t="s">
        <v>85</v>
      </c>
      <c r="AY897" s="18" t="s">
        <v>337</v>
      </c>
      <c r="BE897" s="185">
        <f>IF(N897="základní",J897,0)</f>
        <v>0</v>
      </c>
      <c r="BF897" s="185">
        <f>IF(N897="snížená",J897,0)</f>
        <v>0</v>
      </c>
      <c r="BG897" s="185">
        <f>IF(N897="zákl. přenesená",J897,0)</f>
        <v>0</v>
      </c>
      <c r="BH897" s="185">
        <f>IF(N897="sníž. přenesená",J897,0)</f>
        <v>0</v>
      </c>
      <c r="BI897" s="185">
        <f>IF(N897="nulová",J897,0)</f>
        <v>0</v>
      </c>
      <c r="BJ897" s="18" t="s">
        <v>8</v>
      </c>
      <c r="BK897" s="185">
        <f>ROUND(I897*H897,0)</f>
        <v>0</v>
      </c>
      <c r="BL897" s="18" t="s">
        <v>409</v>
      </c>
      <c r="BM897" s="184" t="s">
        <v>1420</v>
      </c>
    </row>
    <row r="898" s="13" customFormat="1">
      <c r="A898" s="13"/>
      <c r="B898" s="186"/>
      <c r="C898" s="13"/>
      <c r="D898" s="187" t="s">
        <v>345</v>
      </c>
      <c r="E898" s="188" t="s">
        <v>1</v>
      </c>
      <c r="F898" s="189" t="s">
        <v>1421</v>
      </c>
      <c r="G898" s="13"/>
      <c r="H898" s="190">
        <v>99</v>
      </c>
      <c r="I898" s="191"/>
      <c r="J898" s="13"/>
      <c r="K898" s="13"/>
      <c r="L898" s="186"/>
      <c r="M898" s="192"/>
      <c r="N898" s="193"/>
      <c r="O898" s="193"/>
      <c r="P898" s="193"/>
      <c r="Q898" s="193"/>
      <c r="R898" s="193"/>
      <c r="S898" s="193"/>
      <c r="T898" s="194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88" t="s">
        <v>345</v>
      </c>
      <c r="AU898" s="188" t="s">
        <v>85</v>
      </c>
      <c r="AV898" s="13" t="s">
        <v>85</v>
      </c>
      <c r="AW898" s="13" t="s">
        <v>33</v>
      </c>
      <c r="AX898" s="13" t="s">
        <v>77</v>
      </c>
      <c r="AY898" s="188" t="s">
        <v>337</v>
      </c>
    </row>
    <row r="899" s="14" customFormat="1">
      <c r="A899" s="14"/>
      <c r="B899" s="195"/>
      <c r="C899" s="14"/>
      <c r="D899" s="187" t="s">
        <v>345</v>
      </c>
      <c r="E899" s="196" t="s">
        <v>1</v>
      </c>
      <c r="F899" s="197" t="s">
        <v>363</v>
      </c>
      <c r="G899" s="14"/>
      <c r="H899" s="198">
        <v>99</v>
      </c>
      <c r="I899" s="199"/>
      <c r="J899" s="14"/>
      <c r="K899" s="14"/>
      <c r="L899" s="195"/>
      <c r="M899" s="200"/>
      <c r="N899" s="201"/>
      <c r="O899" s="201"/>
      <c r="P899" s="201"/>
      <c r="Q899" s="201"/>
      <c r="R899" s="201"/>
      <c r="S899" s="201"/>
      <c r="T899" s="202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196" t="s">
        <v>345</v>
      </c>
      <c r="AU899" s="196" t="s">
        <v>85</v>
      </c>
      <c r="AV899" s="14" t="s">
        <v>88</v>
      </c>
      <c r="AW899" s="14" t="s">
        <v>33</v>
      </c>
      <c r="AX899" s="14" t="s">
        <v>8</v>
      </c>
      <c r="AY899" s="196" t="s">
        <v>337</v>
      </c>
    </row>
    <row r="900" s="2" customFormat="1" ht="24.15" customHeight="1">
      <c r="A900" s="37"/>
      <c r="B900" s="172"/>
      <c r="C900" s="173" t="s">
        <v>1422</v>
      </c>
      <c r="D900" s="173" t="s">
        <v>339</v>
      </c>
      <c r="E900" s="174" t="s">
        <v>1423</v>
      </c>
      <c r="F900" s="175" t="s">
        <v>1424</v>
      </c>
      <c r="G900" s="176" t="s">
        <v>433</v>
      </c>
      <c r="H900" s="177">
        <v>36</v>
      </c>
      <c r="I900" s="178"/>
      <c r="J900" s="179">
        <f>ROUND(I900*H900,0)</f>
        <v>0</v>
      </c>
      <c r="K900" s="175" t="s">
        <v>343</v>
      </c>
      <c r="L900" s="38"/>
      <c r="M900" s="180" t="s">
        <v>1</v>
      </c>
      <c r="N900" s="181" t="s">
        <v>42</v>
      </c>
      <c r="O900" s="76"/>
      <c r="P900" s="182">
        <f>O900*H900</f>
        <v>0</v>
      </c>
      <c r="Q900" s="182">
        <v>0.0048275000000000002</v>
      </c>
      <c r="R900" s="182">
        <f>Q900*H900</f>
        <v>0.17379</v>
      </c>
      <c r="S900" s="182">
        <v>0</v>
      </c>
      <c r="T900" s="183">
        <f>S900*H900</f>
        <v>0</v>
      </c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R900" s="184" t="s">
        <v>409</v>
      </c>
      <c r="AT900" s="184" t="s">
        <v>339</v>
      </c>
      <c r="AU900" s="184" t="s">
        <v>85</v>
      </c>
      <c r="AY900" s="18" t="s">
        <v>337</v>
      </c>
      <c r="BE900" s="185">
        <f>IF(N900="základní",J900,0)</f>
        <v>0</v>
      </c>
      <c r="BF900" s="185">
        <f>IF(N900="snížená",J900,0)</f>
        <v>0</v>
      </c>
      <c r="BG900" s="185">
        <f>IF(N900="zákl. přenesená",J900,0)</f>
        <v>0</v>
      </c>
      <c r="BH900" s="185">
        <f>IF(N900="sníž. přenesená",J900,0)</f>
        <v>0</v>
      </c>
      <c r="BI900" s="185">
        <f>IF(N900="nulová",J900,0)</f>
        <v>0</v>
      </c>
      <c r="BJ900" s="18" t="s">
        <v>8</v>
      </c>
      <c r="BK900" s="185">
        <f>ROUND(I900*H900,0)</f>
        <v>0</v>
      </c>
      <c r="BL900" s="18" t="s">
        <v>409</v>
      </c>
      <c r="BM900" s="184" t="s">
        <v>1425</v>
      </c>
    </row>
    <row r="901" s="13" customFormat="1">
      <c r="A901" s="13"/>
      <c r="B901" s="186"/>
      <c r="C901" s="13"/>
      <c r="D901" s="187" t="s">
        <v>345</v>
      </c>
      <c r="E901" s="188" t="s">
        <v>1</v>
      </c>
      <c r="F901" s="189" t="s">
        <v>1426</v>
      </c>
      <c r="G901" s="13"/>
      <c r="H901" s="190">
        <v>36</v>
      </c>
      <c r="I901" s="191"/>
      <c r="J901" s="13"/>
      <c r="K901" s="13"/>
      <c r="L901" s="186"/>
      <c r="M901" s="192"/>
      <c r="N901" s="193"/>
      <c r="O901" s="193"/>
      <c r="P901" s="193"/>
      <c r="Q901" s="193"/>
      <c r="R901" s="193"/>
      <c r="S901" s="193"/>
      <c r="T901" s="194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188" t="s">
        <v>345</v>
      </c>
      <c r="AU901" s="188" t="s">
        <v>85</v>
      </c>
      <c r="AV901" s="13" t="s">
        <v>85</v>
      </c>
      <c r="AW901" s="13" t="s">
        <v>33</v>
      </c>
      <c r="AX901" s="13" t="s">
        <v>77</v>
      </c>
      <c r="AY901" s="188" t="s">
        <v>337</v>
      </c>
    </row>
    <row r="902" s="14" customFormat="1">
      <c r="A902" s="14"/>
      <c r="B902" s="195"/>
      <c r="C902" s="14"/>
      <c r="D902" s="187" t="s">
        <v>345</v>
      </c>
      <c r="E902" s="196" t="s">
        <v>1</v>
      </c>
      <c r="F902" s="197" t="s">
        <v>363</v>
      </c>
      <c r="G902" s="14"/>
      <c r="H902" s="198">
        <v>36</v>
      </c>
      <c r="I902" s="199"/>
      <c r="J902" s="14"/>
      <c r="K902" s="14"/>
      <c r="L902" s="195"/>
      <c r="M902" s="200"/>
      <c r="N902" s="201"/>
      <c r="O902" s="201"/>
      <c r="P902" s="201"/>
      <c r="Q902" s="201"/>
      <c r="R902" s="201"/>
      <c r="S902" s="201"/>
      <c r="T902" s="202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196" t="s">
        <v>345</v>
      </c>
      <c r="AU902" s="196" t="s">
        <v>85</v>
      </c>
      <c r="AV902" s="14" t="s">
        <v>88</v>
      </c>
      <c r="AW902" s="14" t="s">
        <v>33</v>
      </c>
      <c r="AX902" s="14" t="s">
        <v>8</v>
      </c>
      <c r="AY902" s="196" t="s">
        <v>337</v>
      </c>
    </row>
    <row r="903" s="2" customFormat="1" ht="24.15" customHeight="1">
      <c r="A903" s="37"/>
      <c r="B903" s="172"/>
      <c r="C903" s="173" t="s">
        <v>1427</v>
      </c>
      <c r="D903" s="173" t="s">
        <v>339</v>
      </c>
      <c r="E903" s="174" t="s">
        <v>1428</v>
      </c>
      <c r="F903" s="175" t="s">
        <v>1429</v>
      </c>
      <c r="G903" s="176" t="s">
        <v>433</v>
      </c>
      <c r="H903" s="177">
        <v>16.199999999999999</v>
      </c>
      <c r="I903" s="178"/>
      <c r="J903" s="179">
        <f>ROUND(I903*H903,0)</f>
        <v>0</v>
      </c>
      <c r="K903" s="175" t="s">
        <v>343</v>
      </c>
      <c r="L903" s="38"/>
      <c r="M903" s="180" t="s">
        <v>1</v>
      </c>
      <c r="N903" s="181" t="s">
        <v>42</v>
      </c>
      <c r="O903" s="76"/>
      <c r="P903" s="182">
        <f>O903*H903</f>
        <v>0</v>
      </c>
      <c r="Q903" s="182">
        <v>0</v>
      </c>
      <c r="R903" s="182">
        <f>Q903*H903</f>
        <v>0</v>
      </c>
      <c r="S903" s="182">
        <v>0.0080000000000000002</v>
      </c>
      <c r="T903" s="183">
        <f>S903*H903</f>
        <v>0.12959999999999999</v>
      </c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R903" s="184" t="s">
        <v>409</v>
      </c>
      <c r="AT903" s="184" t="s">
        <v>339</v>
      </c>
      <c r="AU903" s="184" t="s">
        <v>85</v>
      </c>
      <c r="AY903" s="18" t="s">
        <v>337</v>
      </c>
      <c r="BE903" s="185">
        <f>IF(N903="základní",J903,0)</f>
        <v>0</v>
      </c>
      <c r="BF903" s="185">
        <f>IF(N903="snížená",J903,0)</f>
        <v>0</v>
      </c>
      <c r="BG903" s="185">
        <f>IF(N903="zákl. přenesená",J903,0)</f>
        <v>0</v>
      </c>
      <c r="BH903" s="185">
        <f>IF(N903="sníž. přenesená",J903,0)</f>
        <v>0</v>
      </c>
      <c r="BI903" s="185">
        <f>IF(N903="nulová",J903,0)</f>
        <v>0</v>
      </c>
      <c r="BJ903" s="18" t="s">
        <v>8</v>
      </c>
      <c r="BK903" s="185">
        <f>ROUND(I903*H903,0)</f>
        <v>0</v>
      </c>
      <c r="BL903" s="18" t="s">
        <v>409</v>
      </c>
      <c r="BM903" s="184" t="s">
        <v>1430</v>
      </c>
    </row>
    <row r="904" s="13" customFormat="1">
      <c r="A904" s="13"/>
      <c r="B904" s="186"/>
      <c r="C904" s="13"/>
      <c r="D904" s="187" t="s">
        <v>345</v>
      </c>
      <c r="E904" s="188" t="s">
        <v>1</v>
      </c>
      <c r="F904" s="189" t="s">
        <v>1431</v>
      </c>
      <c r="G904" s="13"/>
      <c r="H904" s="190">
        <v>16.199999999999999</v>
      </c>
      <c r="I904" s="191"/>
      <c r="J904" s="13"/>
      <c r="K904" s="13"/>
      <c r="L904" s="186"/>
      <c r="M904" s="192"/>
      <c r="N904" s="193"/>
      <c r="O904" s="193"/>
      <c r="P904" s="193"/>
      <c r="Q904" s="193"/>
      <c r="R904" s="193"/>
      <c r="S904" s="193"/>
      <c r="T904" s="19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188" t="s">
        <v>345</v>
      </c>
      <c r="AU904" s="188" t="s">
        <v>85</v>
      </c>
      <c r="AV904" s="13" t="s">
        <v>85</v>
      </c>
      <c r="AW904" s="13" t="s">
        <v>33</v>
      </c>
      <c r="AX904" s="13" t="s">
        <v>77</v>
      </c>
      <c r="AY904" s="188" t="s">
        <v>337</v>
      </c>
    </row>
    <row r="905" s="14" customFormat="1">
      <c r="A905" s="14"/>
      <c r="B905" s="195"/>
      <c r="C905" s="14"/>
      <c r="D905" s="187" t="s">
        <v>345</v>
      </c>
      <c r="E905" s="196" t="s">
        <v>1</v>
      </c>
      <c r="F905" s="197" t="s">
        <v>363</v>
      </c>
      <c r="G905" s="14"/>
      <c r="H905" s="198">
        <v>16.199999999999999</v>
      </c>
      <c r="I905" s="199"/>
      <c r="J905" s="14"/>
      <c r="K905" s="14"/>
      <c r="L905" s="195"/>
      <c r="M905" s="200"/>
      <c r="N905" s="201"/>
      <c r="O905" s="201"/>
      <c r="P905" s="201"/>
      <c r="Q905" s="201"/>
      <c r="R905" s="201"/>
      <c r="S905" s="201"/>
      <c r="T905" s="202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196" t="s">
        <v>345</v>
      </c>
      <c r="AU905" s="196" t="s">
        <v>85</v>
      </c>
      <c r="AV905" s="14" t="s">
        <v>88</v>
      </c>
      <c r="AW905" s="14" t="s">
        <v>33</v>
      </c>
      <c r="AX905" s="14" t="s">
        <v>8</v>
      </c>
      <c r="AY905" s="196" t="s">
        <v>337</v>
      </c>
    </row>
    <row r="906" s="2" customFormat="1" ht="24.15" customHeight="1">
      <c r="A906" s="37"/>
      <c r="B906" s="172"/>
      <c r="C906" s="173" t="s">
        <v>1432</v>
      </c>
      <c r="D906" s="173" t="s">
        <v>339</v>
      </c>
      <c r="E906" s="174" t="s">
        <v>1433</v>
      </c>
      <c r="F906" s="175" t="s">
        <v>1434</v>
      </c>
      <c r="G906" s="176" t="s">
        <v>433</v>
      </c>
      <c r="H906" s="177">
        <v>54.039999999999999</v>
      </c>
      <c r="I906" s="178"/>
      <c r="J906" s="179">
        <f>ROUND(I906*H906,0)</f>
        <v>0</v>
      </c>
      <c r="K906" s="175" t="s">
        <v>343</v>
      </c>
      <c r="L906" s="38"/>
      <c r="M906" s="180" t="s">
        <v>1</v>
      </c>
      <c r="N906" s="181" t="s">
        <v>42</v>
      </c>
      <c r="O906" s="76"/>
      <c r="P906" s="182">
        <f>O906*H906</f>
        <v>0</v>
      </c>
      <c r="Q906" s="182">
        <v>0</v>
      </c>
      <c r="R906" s="182">
        <f>Q906*H906</f>
        <v>0</v>
      </c>
      <c r="S906" s="182">
        <v>0.014</v>
      </c>
      <c r="T906" s="183">
        <f>S906*H906</f>
        <v>0.75656000000000001</v>
      </c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R906" s="184" t="s">
        <v>409</v>
      </c>
      <c r="AT906" s="184" t="s">
        <v>339</v>
      </c>
      <c r="AU906" s="184" t="s">
        <v>85</v>
      </c>
      <c r="AY906" s="18" t="s">
        <v>337</v>
      </c>
      <c r="BE906" s="185">
        <f>IF(N906="základní",J906,0)</f>
        <v>0</v>
      </c>
      <c r="BF906" s="185">
        <f>IF(N906="snížená",J906,0)</f>
        <v>0</v>
      </c>
      <c r="BG906" s="185">
        <f>IF(N906="zákl. přenesená",J906,0)</f>
        <v>0</v>
      </c>
      <c r="BH906" s="185">
        <f>IF(N906="sníž. přenesená",J906,0)</f>
        <v>0</v>
      </c>
      <c r="BI906" s="185">
        <f>IF(N906="nulová",J906,0)</f>
        <v>0</v>
      </c>
      <c r="BJ906" s="18" t="s">
        <v>8</v>
      </c>
      <c r="BK906" s="185">
        <f>ROUND(I906*H906,0)</f>
        <v>0</v>
      </c>
      <c r="BL906" s="18" t="s">
        <v>409</v>
      </c>
      <c r="BM906" s="184" t="s">
        <v>1435</v>
      </c>
    </row>
    <row r="907" s="13" customFormat="1">
      <c r="A907" s="13"/>
      <c r="B907" s="186"/>
      <c r="C907" s="13"/>
      <c r="D907" s="187" t="s">
        <v>345</v>
      </c>
      <c r="E907" s="188" t="s">
        <v>1</v>
      </c>
      <c r="F907" s="189" t="s">
        <v>1436</v>
      </c>
      <c r="G907" s="13"/>
      <c r="H907" s="190">
        <v>7</v>
      </c>
      <c r="I907" s="191"/>
      <c r="J907" s="13"/>
      <c r="K907" s="13"/>
      <c r="L907" s="186"/>
      <c r="M907" s="192"/>
      <c r="N907" s="193"/>
      <c r="O907" s="193"/>
      <c r="P907" s="193"/>
      <c r="Q907" s="193"/>
      <c r="R907" s="193"/>
      <c r="S907" s="193"/>
      <c r="T907" s="194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188" t="s">
        <v>345</v>
      </c>
      <c r="AU907" s="188" t="s">
        <v>85</v>
      </c>
      <c r="AV907" s="13" t="s">
        <v>85</v>
      </c>
      <c r="AW907" s="13" t="s">
        <v>33</v>
      </c>
      <c r="AX907" s="13" t="s">
        <v>77</v>
      </c>
      <c r="AY907" s="188" t="s">
        <v>337</v>
      </c>
    </row>
    <row r="908" s="13" customFormat="1">
      <c r="A908" s="13"/>
      <c r="B908" s="186"/>
      <c r="C908" s="13"/>
      <c r="D908" s="187" t="s">
        <v>345</v>
      </c>
      <c r="E908" s="188" t="s">
        <v>1</v>
      </c>
      <c r="F908" s="189" t="s">
        <v>1437</v>
      </c>
      <c r="G908" s="13"/>
      <c r="H908" s="190">
        <v>42.640000000000001</v>
      </c>
      <c r="I908" s="191"/>
      <c r="J908" s="13"/>
      <c r="K908" s="13"/>
      <c r="L908" s="186"/>
      <c r="M908" s="192"/>
      <c r="N908" s="193"/>
      <c r="O908" s="193"/>
      <c r="P908" s="193"/>
      <c r="Q908" s="193"/>
      <c r="R908" s="193"/>
      <c r="S908" s="193"/>
      <c r="T908" s="194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188" t="s">
        <v>345</v>
      </c>
      <c r="AU908" s="188" t="s">
        <v>85</v>
      </c>
      <c r="AV908" s="13" t="s">
        <v>85</v>
      </c>
      <c r="AW908" s="13" t="s">
        <v>33</v>
      </c>
      <c r="AX908" s="13" t="s">
        <v>77</v>
      </c>
      <c r="AY908" s="188" t="s">
        <v>337</v>
      </c>
    </row>
    <row r="909" s="13" customFormat="1">
      <c r="A909" s="13"/>
      <c r="B909" s="186"/>
      <c r="C909" s="13"/>
      <c r="D909" s="187" t="s">
        <v>345</v>
      </c>
      <c r="E909" s="188" t="s">
        <v>1</v>
      </c>
      <c r="F909" s="189" t="s">
        <v>1438</v>
      </c>
      <c r="G909" s="13"/>
      <c r="H909" s="190">
        <v>4.4000000000000004</v>
      </c>
      <c r="I909" s="191"/>
      <c r="J909" s="13"/>
      <c r="K909" s="13"/>
      <c r="L909" s="186"/>
      <c r="M909" s="192"/>
      <c r="N909" s="193"/>
      <c r="O909" s="193"/>
      <c r="P909" s="193"/>
      <c r="Q909" s="193"/>
      <c r="R909" s="193"/>
      <c r="S909" s="193"/>
      <c r="T909" s="194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188" t="s">
        <v>345</v>
      </c>
      <c r="AU909" s="188" t="s">
        <v>85</v>
      </c>
      <c r="AV909" s="13" t="s">
        <v>85</v>
      </c>
      <c r="AW909" s="13" t="s">
        <v>33</v>
      </c>
      <c r="AX909" s="13" t="s">
        <v>77</v>
      </c>
      <c r="AY909" s="188" t="s">
        <v>337</v>
      </c>
    </row>
    <row r="910" s="14" customFormat="1">
      <c r="A910" s="14"/>
      <c r="B910" s="195"/>
      <c r="C910" s="14"/>
      <c r="D910" s="187" t="s">
        <v>345</v>
      </c>
      <c r="E910" s="196" t="s">
        <v>1</v>
      </c>
      <c r="F910" s="197" t="s">
        <v>363</v>
      </c>
      <c r="G910" s="14"/>
      <c r="H910" s="198">
        <v>54.039999999999999</v>
      </c>
      <c r="I910" s="199"/>
      <c r="J910" s="14"/>
      <c r="K910" s="14"/>
      <c r="L910" s="195"/>
      <c r="M910" s="200"/>
      <c r="N910" s="201"/>
      <c r="O910" s="201"/>
      <c r="P910" s="201"/>
      <c r="Q910" s="201"/>
      <c r="R910" s="201"/>
      <c r="S910" s="201"/>
      <c r="T910" s="202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196" t="s">
        <v>345</v>
      </c>
      <c r="AU910" s="196" t="s">
        <v>85</v>
      </c>
      <c r="AV910" s="14" t="s">
        <v>88</v>
      </c>
      <c r="AW910" s="14" t="s">
        <v>33</v>
      </c>
      <c r="AX910" s="14" t="s">
        <v>8</v>
      </c>
      <c r="AY910" s="196" t="s">
        <v>337</v>
      </c>
    </row>
    <row r="911" s="2" customFormat="1" ht="24.15" customHeight="1">
      <c r="A911" s="37"/>
      <c r="B911" s="172"/>
      <c r="C911" s="173" t="s">
        <v>1439</v>
      </c>
      <c r="D911" s="173" t="s">
        <v>339</v>
      </c>
      <c r="E911" s="174" t="s">
        <v>1440</v>
      </c>
      <c r="F911" s="175" t="s">
        <v>1441</v>
      </c>
      <c r="G911" s="176" t="s">
        <v>433</v>
      </c>
      <c r="H911" s="177">
        <v>7</v>
      </c>
      <c r="I911" s="178"/>
      <c r="J911" s="179">
        <f>ROUND(I911*H911,0)</f>
        <v>0</v>
      </c>
      <c r="K911" s="175" t="s">
        <v>343</v>
      </c>
      <c r="L911" s="38"/>
      <c r="M911" s="180" t="s">
        <v>1</v>
      </c>
      <c r="N911" s="181" t="s">
        <v>42</v>
      </c>
      <c r="O911" s="76"/>
      <c r="P911" s="182">
        <f>O911*H911</f>
        <v>0</v>
      </c>
      <c r="Q911" s="182">
        <v>0</v>
      </c>
      <c r="R911" s="182">
        <f>Q911*H911</f>
        <v>0</v>
      </c>
      <c r="S911" s="182">
        <v>0.024</v>
      </c>
      <c r="T911" s="183">
        <f>S911*H911</f>
        <v>0.16800000000000001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4" t="s">
        <v>409</v>
      </c>
      <c r="AT911" s="184" t="s">
        <v>339</v>
      </c>
      <c r="AU911" s="184" t="s">
        <v>85</v>
      </c>
      <c r="AY911" s="18" t="s">
        <v>337</v>
      </c>
      <c r="BE911" s="185">
        <f>IF(N911="základní",J911,0)</f>
        <v>0</v>
      </c>
      <c r="BF911" s="185">
        <f>IF(N911="snížená",J911,0)</f>
        <v>0</v>
      </c>
      <c r="BG911" s="185">
        <f>IF(N911="zákl. přenesená",J911,0)</f>
        <v>0</v>
      </c>
      <c r="BH911" s="185">
        <f>IF(N911="sníž. přenesená",J911,0)</f>
        <v>0</v>
      </c>
      <c r="BI911" s="185">
        <f>IF(N911="nulová",J911,0)</f>
        <v>0</v>
      </c>
      <c r="BJ911" s="18" t="s">
        <v>8</v>
      </c>
      <c r="BK911" s="185">
        <f>ROUND(I911*H911,0)</f>
        <v>0</v>
      </c>
      <c r="BL911" s="18" t="s">
        <v>409</v>
      </c>
      <c r="BM911" s="184" t="s">
        <v>1442</v>
      </c>
    </row>
    <row r="912" s="13" customFormat="1">
      <c r="A912" s="13"/>
      <c r="B912" s="186"/>
      <c r="C912" s="13"/>
      <c r="D912" s="187" t="s">
        <v>345</v>
      </c>
      <c r="E912" s="188" t="s">
        <v>1</v>
      </c>
      <c r="F912" s="189" t="s">
        <v>1443</v>
      </c>
      <c r="G912" s="13"/>
      <c r="H912" s="190">
        <v>7</v>
      </c>
      <c r="I912" s="191"/>
      <c r="J912" s="13"/>
      <c r="K912" s="13"/>
      <c r="L912" s="186"/>
      <c r="M912" s="192"/>
      <c r="N912" s="193"/>
      <c r="O912" s="193"/>
      <c r="P912" s="193"/>
      <c r="Q912" s="193"/>
      <c r="R912" s="193"/>
      <c r="S912" s="193"/>
      <c r="T912" s="19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88" t="s">
        <v>345</v>
      </c>
      <c r="AU912" s="188" t="s">
        <v>85</v>
      </c>
      <c r="AV912" s="13" t="s">
        <v>85</v>
      </c>
      <c r="AW912" s="13" t="s">
        <v>33</v>
      </c>
      <c r="AX912" s="13" t="s">
        <v>8</v>
      </c>
      <c r="AY912" s="188" t="s">
        <v>337</v>
      </c>
    </row>
    <row r="913" s="2" customFormat="1" ht="24.15" customHeight="1">
      <c r="A913" s="37"/>
      <c r="B913" s="172"/>
      <c r="C913" s="173" t="s">
        <v>1444</v>
      </c>
      <c r="D913" s="173" t="s">
        <v>339</v>
      </c>
      <c r="E913" s="174" t="s">
        <v>1445</v>
      </c>
      <c r="F913" s="175" t="s">
        <v>1446</v>
      </c>
      <c r="G913" s="176" t="s">
        <v>433</v>
      </c>
      <c r="H913" s="177">
        <v>95.140000000000001</v>
      </c>
      <c r="I913" s="178"/>
      <c r="J913" s="179">
        <f>ROUND(I913*H913,0)</f>
        <v>0</v>
      </c>
      <c r="K913" s="175" t="s">
        <v>343</v>
      </c>
      <c r="L913" s="38"/>
      <c r="M913" s="180" t="s">
        <v>1</v>
      </c>
      <c r="N913" s="181" t="s">
        <v>42</v>
      </c>
      <c r="O913" s="76"/>
      <c r="P913" s="182">
        <f>O913*H913</f>
        <v>0</v>
      </c>
      <c r="Q913" s="182">
        <v>0</v>
      </c>
      <c r="R913" s="182">
        <f>Q913*H913</f>
        <v>0</v>
      </c>
      <c r="S913" s="182">
        <v>0</v>
      </c>
      <c r="T913" s="183">
        <f>S913*H913</f>
        <v>0</v>
      </c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R913" s="184" t="s">
        <v>409</v>
      </c>
      <c r="AT913" s="184" t="s">
        <v>339</v>
      </c>
      <c r="AU913" s="184" t="s">
        <v>85</v>
      </c>
      <c r="AY913" s="18" t="s">
        <v>337</v>
      </c>
      <c r="BE913" s="185">
        <f>IF(N913="základní",J913,0)</f>
        <v>0</v>
      </c>
      <c r="BF913" s="185">
        <f>IF(N913="snížená",J913,0)</f>
        <v>0</v>
      </c>
      <c r="BG913" s="185">
        <f>IF(N913="zákl. přenesená",J913,0)</f>
        <v>0</v>
      </c>
      <c r="BH913" s="185">
        <f>IF(N913="sníž. přenesená",J913,0)</f>
        <v>0</v>
      </c>
      <c r="BI913" s="185">
        <f>IF(N913="nulová",J913,0)</f>
        <v>0</v>
      </c>
      <c r="BJ913" s="18" t="s">
        <v>8</v>
      </c>
      <c r="BK913" s="185">
        <f>ROUND(I913*H913,0)</f>
        <v>0</v>
      </c>
      <c r="BL913" s="18" t="s">
        <v>409</v>
      </c>
      <c r="BM913" s="184" t="s">
        <v>1447</v>
      </c>
    </row>
    <row r="914" s="13" customFormat="1">
      <c r="A914" s="13"/>
      <c r="B914" s="186"/>
      <c r="C914" s="13"/>
      <c r="D914" s="187" t="s">
        <v>345</v>
      </c>
      <c r="E914" s="188" t="s">
        <v>196</v>
      </c>
      <c r="F914" s="189" t="s">
        <v>1448</v>
      </c>
      <c r="G914" s="13"/>
      <c r="H914" s="190">
        <v>24.98</v>
      </c>
      <c r="I914" s="191"/>
      <c r="J914" s="13"/>
      <c r="K914" s="13"/>
      <c r="L914" s="186"/>
      <c r="M914" s="192"/>
      <c r="N914" s="193"/>
      <c r="O914" s="193"/>
      <c r="P914" s="193"/>
      <c r="Q914" s="193"/>
      <c r="R914" s="193"/>
      <c r="S914" s="193"/>
      <c r="T914" s="194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188" t="s">
        <v>345</v>
      </c>
      <c r="AU914" s="188" t="s">
        <v>85</v>
      </c>
      <c r="AV914" s="13" t="s">
        <v>85</v>
      </c>
      <c r="AW914" s="13" t="s">
        <v>33</v>
      </c>
      <c r="AX914" s="13" t="s">
        <v>77</v>
      </c>
      <c r="AY914" s="188" t="s">
        <v>337</v>
      </c>
    </row>
    <row r="915" s="13" customFormat="1">
      <c r="A915" s="13"/>
      <c r="B915" s="186"/>
      <c r="C915" s="13"/>
      <c r="D915" s="187" t="s">
        <v>345</v>
      </c>
      <c r="E915" s="188" t="s">
        <v>199</v>
      </c>
      <c r="F915" s="189" t="s">
        <v>1449</v>
      </c>
      <c r="G915" s="13"/>
      <c r="H915" s="190">
        <v>28.960000000000001</v>
      </c>
      <c r="I915" s="191"/>
      <c r="J915" s="13"/>
      <c r="K915" s="13"/>
      <c r="L915" s="186"/>
      <c r="M915" s="192"/>
      <c r="N915" s="193"/>
      <c r="O915" s="193"/>
      <c r="P915" s="193"/>
      <c r="Q915" s="193"/>
      <c r="R915" s="193"/>
      <c r="S915" s="193"/>
      <c r="T915" s="194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188" t="s">
        <v>345</v>
      </c>
      <c r="AU915" s="188" t="s">
        <v>85</v>
      </c>
      <c r="AV915" s="13" t="s">
        <v>85</v>
      </c>
      <c r="AW915" s="13" t="s">
        <v>33</v>
      </c>
      <c r="AX915" s="13" t="s">
        <v>77</v>
      </c>
      <c r="AY915" s="188" t="s">
        <v>337</v>
      </c>
    </row>
    <row r="916" s="13" customFormat="1">
      <c r="A916" s="13"/>
      <c r="B916" s="186"/>
      <c r="C916" s="13"/>
      <c r="D916" s="187" t="s">
        <v>345</v>
      </c>
      <c r="E916" s="188" t="s">
        <v>202</v>
      </c>
      <c r="F916" s="189" t="s">
        <v>1450</v>
      </c>
      <c r="G916" s="13"/>
      <c r="H916" s="190">
        <v>24.199999999999999</v>
      </c>
      <c r="I916" s="191"/>
      <c r="J916" s="13"/>
      <c r="K916" s="13"/>
      <c r="L916" s="186"/>
      <c r="M916" s="192"/>
      <c r="N916" s="193"/>
      <c r="O916" s="193"/>
      <c r="P916" s="193"/>
      <c r="Q916" s="193"/>
      <c r="R916" s="193"/>
      <c r="S916" s="193"/>
      <c r="T916" s="19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188" t="s">
        <v>345</v>
      </c>
      <c r="AU916" s="188" t="s">
        <v>85</v>
      </c>
      <c r="AV916" s="13" t="s">
        <v>85</v>
      </c>
      <c r="AW916" s="13" t="s">
        <v>33</v>
      </c>
      <c r="AX916" s="13" t="s">
        <v>77</v>
      </c>
      <c r="AY916" s="188" t="s">
        <v>337</v>
      </c>
    </row>
    <row r="917" s="13" customFormat="1">
      <c r="A917" s="13"/>
      <c r="B917" s="186"/>
      <c r="C917" s="13"/>
      <c r="D917" s="187" t="s">
        <v>345</v>
      </c>
      <c r="E917" s="188" t="s">
        <v>205</v>
      </c>
      <c r="F917" s="189" t="s">
        <v>1451</v>
      </c>
      <c r="G917" s="13"/>
      <c r="H917" s="190">
        <v>17</v>
      </c>
      <c r="I917" s="191"/>
      <c r="J917" s="13"/>
      <c r="K917" s="13"/>
      <c r="L917" s="186"/>
      <c r="M917" s="192"/>
      <c r="N917" s="193"/>
      <c r="O917" s="193"/>
      <c r="P917" s="193"/>
      <c r="Q917" s="193"/>
      <c r="R917" s="193"/>
      <c r="S917" s="193"/>
      <c r="T917" s="194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188" t="s">
        <v>345</v>
      </c>
      <c r="AU917" s="188" t="s">
        <v>85</v>
      </c>
      <c r="AV917" s="13" t="s">
        <v>85</v>
      </c>
      <c r="AW917" s="13" t="s">
        <v>33</v>
      </c>
      <c r="AX917" s="13" t="s">
        <v>77</v>
      </c>
      <c r="AY917" s="188" t="s">
        <v>337</v>
      </c>
    </row>
    <row r="918" s="14" customFormat="1">
      <c r="A918" s="14"/>
      <c r="B918" s="195"/>
      <c r="C918" s="14"/>
      <c r="D918" s="187" t="s">
        <v>345</v>
      </c>
      <c r="E918" s="196" t="s">
        <v>1</v>
      </c>
      <c r="F918" s="197" t="s">
        <v>363</v>
      </c>
      <c r="G918" s="14"/>
      <c r="H918" s="198">
        <v>95.140000000000001</v>
      </c>
      <c r="I918" s="199"/>
      <c r="J918" s="14"/>
      <c r="K918" s="14"/>
      <c r="L918" s="195"/>
      <c r="M918" s="200"/>
      <c r="N918" s="201"/>
      <c r="O918" s="201"/>
      <c r="P918" s="201"/>
      <c r="Q918" s="201"/>
      <c r="R918" s="201"/>
      <c r="S918" s="201"/>
      <c r="T918" s="202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196" t="s">
        <v>345</v>
      </c>
      <c r="AU918" s="196" t="s">
        <v>85</v>
      </c>
      <c r="AV918" s="14" t="s">
        <v>88</v>
      </c>
      <c r="AW918" s="14" t="s">
        <v>33</v>
      </c>
      <c r="AX918" s="14" t="s">
        <v>8</v>
      </c>
      <c r="AY918" s="196" t="s">
        <v>337</v>
      </c>
    </row>
    <row r="919" s="2" customFormat="1" ht="24.15" customHeight="1">
      <c r="A919" s="37"/>
      <c r="B919" s="172"/>
      <c r="C919" s="173" t="s">
        <v>1452</v>
      </c>
      <c r="D919" s="173" t="s">
        <v>339</v>
      </c>
      <c r="E919" s="174" t="s">
        <v>1453</v>
      </c>
      <c r="F919" s="175" t="s">
        <v>1454</v>
      </c>
      <c r="G919" s="176" t="s">
        <v>433</v>
      </c>
      <c r="H919" s="177">
        <v>36.270000000000003</v>
      </c>
      <c r="I919" s="178"/>
      <c r="J919" s="179">
        <f>ROUND(I919*H919,0)</f>
        <v>0</v>
      </c>
      <c r="K919" s="175" t="s">
        <v>343</v>
      </c>
      <c r="L919" s="38"/>
      <c r="M919" s="180" t="s">
        <v>1</v>
      </c>
      <c r="N919" s="181" t="s">
        <v>42</v>
      </c>
      <c r="O919" s="76"/>
      <c r="P919" s="182">
        <f>O919*H919</f>
        <v>0</v>
      </c>
      <c r="Q919" s="182">
        <v>0</v>
      </c>
      <c r="R919" s="182">
        <f>Q919*H919</f>
        <v>0</v>
      </c>
      <c r="S919" s="182">
        <v>0</v>
      </c>
      <c r="T919" s="183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4" t="s">
        <v>409</v>
      </c>
      <c r="AT919" s="184" t="s">
        <v>339</v>
      </c>
      <c r="AU919" s="184" t="s">
        <v>85</v>
      </c>
      <c r="AY919" s="18" t="s">
        <v>337</v>
      </c>
      <c r="BE919" s="185">
        <f>IF(N919="základní",J919,0)</f>
        <v>0</v>
      </c>
      <c r="BF919" s="185">
        <f>IF(N919="snížená",J919,0)</f>
        <v>0</v>
      </c>
      <c r="BG919" s="185">
        <f>IF(N919="zákl. přenesená",J919,0)</f>
        <v>0</v>
      </c>
      <c r="BH919" s="185">
        <f>IF(N919="sníž. přenesená",J919,0)</f>
        <v>0</v>
      </c>
      <c r="BI919" s="185">
        <f>IF(N919="nulová",J919,0)</f>
        <v>0</v>
      </c>
      <c r="BJ919" s="18" t="s">
        <v>8</v>
      </c>
      <c r="BK919" s="185">
        <f>ROUND(I919*H919,0)</f>
        <v>0</v>
      </c>
      <c r="BL919" s="18" t="s">
        <v>409</v>
      </c>
      <c r="BM919" s="184" t="s">
        <v>1455</v>
      </c>
    </row>
    <row r="920" s="13" customFormat="1">
      <c r="A920" s="13"/>
      <c r="B920" s="186"/>
      <c r="C920" s="13"/>
      <c r="D920" s="187" t="s">
        <v>345</v>
      </c>
      <c r="E920" s="188" t="s">
        <v>208</v>
      </c>
      <c r="F920" s="189" t="s">
        <v>1456</v>
      </c>
      <c r="G920" s="13"/>
      <c r="H920" s="190">
        <v>36.270000000000003</v>
      </c>
      <c r="I920" s="191"/>
      <c r="J920" s="13"/>
      <c r="K920" s="13"/>
      <c r="L920" s="186"/>
      <c r="M920" s="192"/>
      <c r="N920" s="193"/>
      <c r="O920" s="193"/>
      <c r="P920" s="193"/>
      <c r="Q920" s="193"/>
      <c r="R920" s="193"/>
      <c r="S920" s="193"/>
      <c r="T920" s="194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188" t="s">
        <v>345</v>
      </c>
      <c r="AU920" s="188" t="s">
        <v>85</v>
      </c>
      <c r="AV920" s="13" t="s">
        <v>85</v>
      </c>
      <c r="AW920" s="13" t="s">
        <v>33</v>
      </c>
      <c r="AX920" s="13" t="s">
        <v>77</v>
      </c>
      <c r="AY920" s="188" t="s">
        <v>337</v>
      </c>
    </row>
    <row r="921" s="14" customFormat="1">
      <c r="A921" s="14"/>
      <c r="B921" s="195"/>
      <c r="C921" s="14"/>
      <c r="D921" s="187" t="s">
        <v>345</v>
      </c>
      <c r="E921" s="196" t="s">
        <v>1</v>
      </c>
      <c r="F921" s="197" t="s">
        <v>363</v>
      </c>
      <c r="G921" s="14"/>
      <c r="H921" s="198">
        <v>36.270000000000003</v>
      </c>
      <c r="I921" s="199"/>
      <c r="J921" s="14"/>
      <c r="K921" s="14"/>
      <c r="L921" s="195"/>
      <c r="M921" s="200"/>
      <c r="N921" s="201"/>
      <c r="O921" s="201"/>
      <c r="P921" s="201"/>
      <c r="Q921" s="201"/>
      <c r="R921" s="201"/>
      <c r="S921" s="201"/>
      <c r="T921" s="202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196" t="s">
        <v>345</v>
      </c>
      <c r="AU921" s="196" t="s">
        <v>85</v>
      </c>
      <c r="AV921" s="14" t="s">
        <v>88</v>
      </c>
      <c r="AW921" s="14" t="s">
        <v>33</v>
      </c>
      <c r="AX921" s="14" t="s">
        <v>8</v>
      </c>
      <c r="AY921" s="196" t="s">
        <v>337</v>
      </c>
    </row>
    <row r="922" s="2" customFormat="1" ht="24.15" customHeight="1">
      <c r="A922" s="37"/>
      <c r="B922" s="172"/>
      <c r="C922" s="173" t="s">
        <v>1457</v>
      </c>
      <c r="D922" s="173" t="s">
        <v>339</v>
      </c>
      <c r="E922" s="174" t="s">
        <v>1458</v>
      </c>
      <c r="F922" s="175" t="s">
        <v>1459</v>
      </c>
      <c r="G922" s="176" t="s">
        <v>342</v>
      </c>
      <c r="H922" s="177">
        <v>50.488999999999997</v>
      </c>
      <c r="I922" s="178"/>
      <c r="J922" s="179">
        <f>ROUND(I922*H922,0)</f>
        <v>0</v>
      </c>
      <c r="K922" s="175" t="s">
        <v>343</v>
      </c>
      <c r="L922" s="38"/>
      <c r="M922" s="180" t="s">
        <v>1</v>
      </c>
      <c r="N922" s="181" t="s">
        <v>42</v>
      </c>
      <c r="O922" s="76"/>
      <c r="P922" s="182">
        <f>O922*H922</f>
        <v>0</v>
      </c>
      <c r="Q922" s="182">
        <v>0.016253</v>
      </c>
      <c r="R922" s="182">
        <f>Q922*H922</f>
        <v>0.82059771699999995</v>
      </c>
      <c r="S922" s="182">
        <v>0</v>
      </c>
      <c r="T922" s="183">
        <f>S922*H922</f>
        <v>0</v>
      </c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R922" s="184" t="s">
        <v>409</v>
      </c>
      <c r="AT922" s="184" t="s">
        <v>339</v>
      </c>
      <c r="AU922" s="184" t="s">
        <v>85</v>
      </c>
      <c r="AY922" s="18" t="s">
        <v>337</v>
      </c>
      <c r="BE922" s="185">
        <f>IF(N922="základní",J922,0)</f>
        <v>0</v>
      </c>
      <c r="BF922" s="185">
        <f>IF(N922="snížená",J922,0)</f>
        <v>0</v>
      </c>
      <c r="BG922" s="185">
        <f>IF(N922="zákl. přenesená",J922,0)</f>
        <v>0</v>
      </c>
      <c r="BH922" s="185">
        <f>IF(N922="sníž. přenesená",J922,0)</f>
        <v>0</v>
      </c>
      <c r="BI922" s="185">
        <f>IF(N922="nulová",J922,0)</f>
        <v>0</v>
      </c>
      <c r="BJ922" s="18" t="s">
        <v>8</v>
      </c>
      <c r="BK922" s="185">
        <f>ROUND(I922*H922,0)</f>
        <v>0</v>
      </c>
      <c r="BL922" s="18" t="s">
        <v>409</v>
      </c>
      <c r="BM922" s="184" t="s">
        <v>1460</v>
      </c>
    </row>
    <row r="923" s="13" customFormat="1">
      <c r="A923" s="13"/>
      <c r="B923" s="186"/>
      <c r="C923" s="13"/>
      <c r="D923" s="187" t="s">
        <v>345</v>
      </c>
      <c r="E923" s="188" t="s">
        <v>1</v>
      </c>
      <c r="F923" s="189" t="s">
        <v>1461</v>
      </c>
      <c r="G923" s="13"/>
      <c r="H923" s="190">
        <v>31.308</v>
      </c>
      <c r="I923" s="191"/>
      <c r="J923" s="13"/>
      <c r="K923" s="13"/>
      <c r="L923" s="186"/>
      <c r="M923" s="192"/>
      <c r="N923" s="193"/>
      <c r="O923" s="193"/>
      <c r="P923" s="193"/>
      <c r="Q923" s="193"/>
      <c r="R923" s="193"/>
      <c r="S923" s="193"/>
      <c r="T923" s="194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188" t="s">
        <v>345</v>
      </c>
      <c r="AU923" s="188" t="s">
        <v>85</v>
      </c>
      <c r="AV923" s="13" t="s">
        <v>85</v>
      </c>
      <c r="AW923" s="13" t="s">
        <v>33</v>
      </c>
      <c r="AX923" s="13" t="s">
        <v>77</v>
      </c>
      <c r="AY923" s="188" t="s">
        <v>337</v>
      </c>
    </row>
    <row r="924" s="13" customFormat="1">
      <c r="A924" s="13"/>
      <c r="B924" s="186"/>
      <c r="C924" s="13"/>
      <c r="D924" s="187" t="s">
        <v>345</v>
      </c>
      <c r="E924" s="188" t="s">
        <v>1</v>
      </c>
      <c r="F924" s="189" t="s">
        <v>1462</v>
      </c>
      <c r="G924" s="13"/>
      <c r="H924" s="190">
        <v>5.8879999999999999</v>
      </c>
      <c r="I924" s="191"/>
      <c r="J924" s="13"/>
      <c r="K924" s="13"/>
      <c r="L924" s="186"/>
      <c r="M924" s="192"/>
      <c r="N924" s="193"/>
      <c r="O924" s="193"/>
      <c r="P924" s="193"/>
      <c r="Q924" s="193"/>
      <c r="R924" s="193"/>
      <c r="S924" s="193"/>
      <c r="T924" s="194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188" t="s">
        <v>345</v>
      </c>
      <c r="AU924" s="188" t="s">
        <v>85</v>
      </c>
      <c r="AV924" s="13" t="s">
        <v>85</v>
      </c>
      <c r="AW924" s="13" t="s">
        <v>33</v>
      </c>
      <c r="AX924" s="13" t="s">
        <v>77</v>
      </c>
      <c r="AY924" s="188" t="s">
        <v>337</v>
      </c>
    </row>
    <row r="925" s="13" customFormat="1">
      <c r="A925" s="13"/>
      <c r="B925" s="186"/>
      <c r="C925" s="13"/>
      <c r="D925" s="187" t="s">
        <v>345</v>
      </c>
      <c r="E925" s="188" t="s">
        <v>1</v>
      </c>
      <c r="F925" s="189" t="s">
        <v>1463</v>
      </c>
      <c r="G925" s="13"/>
      <c r="H925" s="190">
        <v>13.292999999999999</v>
      </c>
      <c r="I925" s="191"/>
      <c r="J925" s="13"/>
      <c r="K925" s="13"/>
      <c r="L925" s="186"/>
      <c r="M925" s="192"/>
      <c r="N925" s="193"/>
      <c r="O925" s="193"/>
      <c r="P925" s="193"/>
      <c r="Q925" s="193"/>
      <c r="R925" s="193"/>
      <c r="S925" s="193"/>
      <c r="T925" s="194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188" t="s">
        <v>345</v>
      </c>
      <c r="AU925" s="188" t="s">
        <v>85</v>
      </c>
      <c r="AV925" s="13" t="s">
        <v>85</v>
      </c>
      <c r="AW925" s="13" t="s">
        <v>33</v>
      </c>
      <c r="AX925" s="13" t="s">
        <v>77</v>
      </c>
      <c r="AY925" s="188" t="s">
        <v>337</v>
      </c>
    </row>
    <row r="926" s="14" customFormat="1">
      <c r="A926" s="14"/>
      <c r="B926" s="195"/>
      <c r="C926" s="14"/>
      <c r="D926" s="187" t="s">
        <v>345</v>
      </c>
      <c r="E926" s="196" t="s">
        <v>1</v>
      </c>
      <c r="F926" s="197" t="s">
        <v>363</v>
      </c>
      <c r="G926" s="14"/>
      <c r="H926" s="198">
        <v>50.488999999999997</v>
      </c>
      <c r="I926" s="199"/>
      <c r="J926" s="14"/>
      <c r="K926" s="14"/>
      <c r="L926" s="195"/>
      <c r="M926" s="200"/>
      <c r="N926" s="201"/>
      <c r="O926" s="201"/>
      <c r="P926" s="201"/>
      <c r="Q926" s="201"/>
      <c r="R926" s="201"/>
      <c r="S926" s="201"/>
      <c r="T926" s="202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196" t="s">
        <v>345</v>
      </c>
      <c r="AU926" s="196" t="s">
        <v>85</v>
      </c>
      <c r="AV926" s="14" t="s">
        <v>88</v>
      </c>
      <c r="AW926" s="14" t="s">
        <v>33</v>
      </c>
      <c r="AX926" s="14" t="s">
        <v>8</v>
      </c>
      <c r="AY926" s="196" t="s">
        <v>337</v>
      </c>
    </row>
    <row r="927" s="2" customFormat="1" ht="24.15" customHeight="1">
      <c r="A927" s="37"/>
      <c r="B927" s="172"/>
      <c r="C927" s="173" t="s">
        <v>1464</v>
      </c>
      <c r="D927" s="173" t="s">
        <v>339</v>
      </c>
      <c r="E927" s="174" t="s">
        <v>1465</v>
      </c>
      <c r="F927" s="175" t="s">
        <v>1466</v>
      </c>
      <c r="G927" s="176" t="s">
        <v>342</v>
      </c>
      <c r="H927" s="177">
        <v>2.52</v>
      </c>
      <c r="I927" s="178"/>
      <c r="J927" s="179">
        <f>ROUND(I927*H927,0)</f>
        <v>0</v>
      </c>
      <c r="K927" s="175" t="s">
        <v>343</v>
      </c>
      <c r="L927" s="38"/>
      <c r="M927" s="180" t="s">
        <v>1</v>
      </c>
      <c r="N927" s="181" t="s">
        <v>42</v>
      </c>
      <c r="O927" s="76"/>
      <c r="P927" s="182">
        <f>O927*H927</f>
        <v>0</v>
      </c>
      <c r="Q927" s="182">
        <v>0</v>
      </c>
      <c r="R927" s="182">
        <f>Q927*H927</f>
        <v>0</v>
      </c>
      <c r="S927" s="182">
        <v>0</v>
      </c>
      <c r="T927" s="183">
        <f>S927*H927</f>
        <v>0</v>
      </c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R927" s="184" t="s">
        <v>409</v>
      </c>
      <c r="AT927" s="184" t="s">
        <v>339</v>
      </c>
      <c r="AU927" s="184" t="s">
        <v>85</v>
      </c>
      <c r="AY927" s="18" t="s">
        <v>337</v>
      </c>
      <c r="BE927" s="185">
        <f>IF(N927="základní",J927,0)</f>
        <v>0</v>
      </c>
      <c r="BF927" s="185">
        <f>IF(N927="snížená",J927,0)</f>
        <v>0</v>
      </c>
      <c r="BG927" s="185">
        <f>IF(N927="zákl. přenesená",J927,0)</f>
        <v>0</v>
      </c>
      <c r="BH927" s="185">
        <f>IF(N927="sníž. přenesená",J927,0)</f>
        <v>0</v>
      </c>
      <c r="BI927" s="185">
        <f>IF(N927="nulová",J927,0)</f>
        <v>0</v>
      </c>
      <c r="BJ927" s="18" t="s">
        <v>8</v>
      </c>
      <c r="BK927" s="185">
        <f>ROUND(I927*H927,0)</f>
        <v>0</v>
      </c>
      <c r="BL927" s="18" t="s">
        <v>409</v>
      </c>
      <c r="BM927" s="184" t="s">
        <v>1467</v>
      </c>
    </row>
    <row r="928" s="13" customFormat="1">
      <c r="A928" s="13"/>
      <c r="B928" s="186"/>
      <c r="C928" s="13"/>
      <c r="D928" s="187" t="s">
        <v>345</v>
      </c>
      <c r="E928" s="188" t="s">
        <v>1</v>
      </c>
      <c r="F928" s="189" t="s">
        <v>1468</v>
      </c>
      <c r="G928" s="13"/>
      <c r="H928" s="190">
        <v>2.52</v>
      </c>
      <c r="I928" s="191"/>
      <c r="J928" s="13"/>
      <c r="K928" s="13"/>
      <c r="L928" s="186"/>
      <c r="M928" s="192"/>
      <c r="N928" s="193"/>
      <c r="O928" s="193"/>
      <c r="P928" s="193"/>
      <c r="Q928" s="193"/>
      <c r="R928" s="193"/>
      <c r="S928" s="193"/>
      <c r="T928" s="194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188" t="s">
        <v>345</v>
      </c>
      <c r="AU928" s="188" t="s">
        <v>85</v>
      </c>
      <c r="AV928" s="13" t="s">
        <v>85</v>
      </c>
      <c r="AW928" s="13" t="s">
        <v>33</v>
      </c>
      <c r="AX928" s="13" t="s">
        <v>77</v>
      </c>
      <c r="AY928" s="188" t="s">
        <v>337</v>
      </c>
    </row>
    <row r="929" s="14" customFormat="1">
      <c r="A929" s="14"/>
      <c r="B929" s="195"/>
      <c r="C929" s="14"/>
      <c r="D929" s="187" t="s">
        <v>345</v>
      </c>
      <c r="E929" s="196" t="s">
        <v>1</v>
      </c>
      <c r="F929" s="197" t="s">
        <v>1469</v>
      </c>
      <c r="G929" s="14"/>
      <c r="H929" s="198">
        <v>2.52</v>
      </c>
      <c r="I929" s="199"/>
      <c r="J929" s="14"/>
      <c r="K929" s="14"/>
      <c r="L929" s="195"/>
      <c r="M929" s="200"/>
      <c r="N929" s="201"/>
      <c r="O929" s="201"/>
      <c r="P929" s="201"/>
      <c r="Q929" s="201"/>
      <c r="R929" s="201"/>
      <c r="S929" s="201"/>
      <c r="T929" s="202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196" t="s">
        <v>345</v>
      </c>
      <c r="AU929" s="196" t="s">
        <v>85</v>
      </c>
      <c r="AV929" s="14" t="s">
        <v>88</v>
      </c>
      <c r="AW929" s="14" t="s">
        <v>33</v>
      </c>
      <c r="AX929" s="14" t="s">
        <v>77</v>
      </c>
      <c r="AY929" s="196" t="s">
        <v>337</v>
      </c>
    </row>
    <row r="930" s="15" customFormat="1">
      <c r="A930" s="15"/>
      <c r="B930" s="203"/>
      <c r="C930" s="15"/>
      <c r="D930" s="187" t="s">
        <v>345</v>
      </c>
      <c r="E930" s="204" t="s">
        <v>220</v>
      </c>
      <c r="F930" s="205" t="s">
        <v>1470</v>
      </c>
      <c r="G930" s="15"/>
      <c r="H930" s="206">
        <v>2.52</v>
      </c>
      <c r="I930" s="207"/>
      <c r="J930" s="15"/>
      <c r="K930" s="15"/>
      <c r="L930" s="203"/>
      <c r="M930" s="208"/>
      <c r="N930" s="209"/>
      <c r="O930" s="209"/>
      <c r="P930" s="209"/>
      <c r="Q930" s="209"/>
      <c r="R930" s="209"/>
      <c r="S930" s="209"/>
      <c r="T930" s="210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04" t="s">
        <v>345</v>
      </c>
      <c r="AU930" s="204" t="s">
        <v>85</v>
      </c>
      <c r="AV930" s="15" t="s">
        <v>91</v>
      </c>
      <c r="AW930" s="15" t="s">
        <v>33</v>
      </c>
      <c r="AX930" s="15" t="s">
        <v>8</v>
      </c>
      <c r="AY930" s="204" t="s">
        <v>337</v>
      </c>
    </row>
    <row r="931" s="2" customFormat="1" ht="21.75" customHeight="1">
      <c r="A931" s="37"/>
      <c r="B931" s="172"/>
      <c r="C931" s="173" t="s">
        <v>1471</v>
      </c>
      <c r="D931" s="173" t="s">
        <v>339</v>
      </c>
      <c r="E931" s="174" t="s">
        <v>1472</v>
      </c>
      <c r="F931" s="175" t="s">
        <v>1473</v>
      </c>
      <c r="G931" s="176" t="s">
        <v>342</v>
      </c>
      <c r="H931" s="177">
        <v>3.4020000000000001</v>
      </c>
      <c r="I931" s="178"/>
      <c r="J931" s="179">
        <f>ROUND(I931*H931,0)</f>
        <v>0</v>
      </c>
      <c r="K931" s="175" t="s">
        <v>343</v>
      </c>
      <c r="L931" s="38"/>
      <c r="M931" s="180" t="s">
        <v>1</v>
      </c>
      <c r="N931" s="181" t="s">
        <v>42</v>
      </c>
      <c r="O931" s="76"/>
      <c r="P931" s="182">
        <f>O931*H931</f>
        <v>0</v>
      </c>
      <c r="Q931" s="182">
        <v>0</v>
      </c>
      <c r="R931" s="182">
        <f>Q931*H931</f>
        <v>0</v>
      </c>
      <c r="S931" s="182">
        <v>0</v>
      </c>
      <c r="T931" s="183">
        <f>S931*H931</f>
        <v>0</v>
      </c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R931" s="184" t="s">
        <v>409</v>
      </c>
      <c r="AT931" s="184" t="s">
        <v>339</v>
      </c>
      <c r="AU931" s="184" t="s">
        <v>85</v>
      </c>
      <c r="AY931" s="18" t="s">
        <v>337</v>
      </c>
      <c r="BE931" s="185">
        <f>IF(N931="základní",J931,0)</f>
        <v>0</v>
      </c>
      <c r="BF931" s="185">
        <f>IF(N931="snížená",J931,0)</f>
        <v>0</v>
      </c>
      <c r="BG931" s="185">
        <f>IF(N931="zákl. přenesená",J931,0)</f>
        <v>0</v>
      </c>
      <c r="BH931" s="185">
        <f>IF(N931="sníž. přenesená",J931,0)</f>
        <v>0</v>
      </c>
      <c r="BI931" s="185">
        <f>IF(N931="nulová",J931,0)</f>
        <v>0</v>
      </c>
      <c r="BJ931" s="18" t="s">
        <v>8</v>
      </c>
      <c r="BK931" s="185">
        <f>ROUND(I931*H931,0)</f>
        <v>0</v>
      </c>
      <c r="BL931" s="18" t="s">
        <v>409</v>
      </c>
      <c r="BM931" s="184" t="s">
        <v>1474</v>
      </c>
    </row>
    <row r="932" s="13" customFormat="1">
      <c r="A932" s="13"/>
      <c r="B932" s="186"/>
      <c r="C932" s="13"/>
      <c r="D932" s="187" t="s">
        <v>345</v>
      </c>
      <c r="E932" s="188" t="s">
        <v>1</v>
      </c>
      <c r="F932" s="189" t="s">
        <v>1475</v>
      </c>
      <c r="G932" s="13"/>
      <c r="H932" s="190">
        <v>3.4020000000000001</v>
      </c>
      <c r="I932" s="191"/>
      <c r="J932" s="13"/>
      <c r="K932" s="13"/>
      <c r="L932" s="186"/>
      <c r="M932" s="192"/>
      <c r="N932" s="193"/>
      <c r="O932" s="193"/>
      <c r="P932" s="193"/>
      <c r="Q932" s="193"/>
      <c r="R932" s="193"/>
      <c r="S932" s="193"/>
      <c r="T932" s="194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188" t="s">
        <v>345</v>
      </c>
      <c r="AU932" s="188" t="s">
        <v>85</v>
      </c>
      <c r="AV932" s="13" t="s">
        <v>85</v>
      </c>
      <c r="AW932" s="13" t="s">
        <v>33</v>
      </c>
      <c r="AX932" s="13" t="s">
        <v>77</v>
      </c>
      <c r="AY932" s="188" t="s">
        <v>337</v>
      </c>
    </row>
    <row r="933" s="14" customFormat="1">
      <c r="A933" s="14"/>
      <c r="B933" s="195"/>
      <c r="C933" s="14"/>
      <c r="D933" s="187" t="s">
        <v>345</v>
      </c>
      <c r="E933" s="196" t="s">
        <v>211</v>
      </c>
      <c r="F933" s="197" t="s">
        <v>1476</v>
      </c>
      <c r="G933" s="14"/>
      <c r="H933" s="198">
        <v>3.4020000000000001</v>
      </c>
      <c r="I933" s="199"/>
      <c r="J933" s="14"/>
      <c r="K933" s="14"/>
      <c r="L933" s="195"/>
      <c r="M933" s="200"/>
      <c r="N933" s="201"/>
      <c r="O933" s="201"/>
      <c r="P933" s="201"/>
      <c r="Q933" s="201"/>
      <c r="R933" s="201"/>
      <c r="S933" s="201"/>
      <c r="T933" s="202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196" t="s">
        <v>345</v>
      </c>
      <c r="AU933" s="196" t="s">
        <v>85</v>
      </c>
      <c r="AV933" s="14" t="s">
        <v>88</v>
      </c>
      <c r="AW933" s="14" t="s">
        <v>33</v>
      </c>
      <c r="AX933" s="14" t="s">
        <v>8</v>
      </c>
      <c r="AY933" s="196" t="s">
        <v>337</v>
      </c>
    </row>
    <row r="934" s="2" customFormat="1" ht="16.5" customHeight="1">
      <c r="A934" s="37"/>
      <c r="B934" s="172"/>
      <c r="C934" s="173" t="s">
        <v>1477</v>
      </c>
      <c r="D934" s="173" t="s">
        <v>339</v>
      </c>
      <c r="E934" s="174" t="s">
        <v>1478</v>
      </c>
      <c r="F934" s="175" t="s">
        <v>1479</v>
      </c>
      <c r="G934" s="176" t="s">
        <v>342</v>
      </c>
      <c r="H934" s="177">
        <v>37.799999999999997</v>
      </c>
      <c r="I934" s="178"/>
      <c r="J934" s="179">
        <f>ROUND(I934*H934,0)</f>
        <v>0</v>
      </c>
      <c r="K934" s="175" t="s">
        <v>343</v>
      </c>
      <c r="L934" s="38"/>
      <c r="M934" s="180" t="s">
        <v>1</v>
      </c>
      <c r="N934" s="181" t="s">
        <v>42</v>
      </c>
      <c r="O934" s="76"/>
      <c r="P934" s="182">
        <f>O934*H934</f>
        <v>0</v>
      </c>
      <c r="Q934" s="182">
        <v>0</v>
      </c>
      <c r="R934" s="182">
        <f>Q934*H934</f>
        <v>0</v>
      </c>
      <c r="S934" s="182">
        <v>0.014999999999999999</v>
      </c>
      <c r="T934" s="183">
        <f>S934*H934</f>
        <v>0.56699999999999995</v>
      </c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R934" s="184" t="s">
        <v>409</v>
      </c>
      <c r="AT934" s="184" t="s">
        <v>339</v>
      </c>
      <c r="AU934" s="184" t="s">
        <v>85</v>
      </c>
      <c r="AY934" s="18" t="s">
        <v>337</v>
      </c>
      <c r="BE934" s="185">
        <f>IF(N934="základní",J934,0)</f>
        <v>0</v>
      </c>
      <c r="BF934" s="185">
        <f>IF(N934="snížená",J934,0)</f>
        <v>0</v>
      </c>
      <c r="BG934" s="185">
        <f>IF(N934="zákl. přenesená",J934,0)</f>
        <v>0</v>
      </c>
      <c r="BH934" s="185">
        <f>IF(N934="sníž. přenesená",J934,0)</f>
        <v>0</v>
      </c>
      <c r="BI934" s="185">
        <f>IF(N934="nulová",J934,0)</f>
        <v>0</v>
      </c>
      <c r="BJ934" s="18" t="s">
        <v>8</v>
      </c>
      <c r="BK934" s="185">
        <f>ROUND(I934*H934,0)</f>
        <v>0</v>
      </c>
      <c r="BL934" s="18" t="s">
        <v>409</v>
      </c>
      <c r="BM934" s="184" t="s">
        <v>1480</v>
      </c>
    </row>
    <row r="935" s="13" customFormat="1">
      <c r="A935" s="13"/>
      <c r="B935" s="186"/>
      <c r="C935" s="13"/>
      <c r="D935" s="187" t="s">
        <v>345</v>
      </c>
      <c r="E935" s="188" t="s">
        <v>1</v>
      </c>
      <c r="F935" s="189" t="s">
        <v>1481</v>
      </c>
      <c r="G935" s="13"/>
      <c r="H935" s="190">
        <v>37.799999999999997</v>
      </c>
      <c r="I935" s="191"/>
      <c r="J935" s="13"/>
      <c r="K935" s="13"/>
      <c r="L935" s="186"/>
      <c r="M935" s="192"/>
      <c r="N935" s="193"/>
      <c r="O935" s="193"/>
      <c r="P935" s="193"/>
      <c r="Q935" s="193"/>
      <c r="R935" s="193"/>
      <c r="S935" s="193"/>
      <c r="T935" s="19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188" t="s">
        <v>345</v>
      </c>
      <c r="AU935" s="188" t="s">
        <v>85</v>
      </c>
      <c r="AV935" s="13" t="s">
        <v>85</v>
      </c>
      <c r="AW935" s="13" t="s">
        <v>33</v>
      </c>
      <c r="AX935" s="13" t="s">
        <v>77</v>
      </c>
      <c r="AY935" s="188" t="s">
        <v>337</v>
      </c>
    </row>
    <row r="936" s="14" customFormat="1">
      <c r="A936" s="14"/>
      <c r="B936" s="195"/>
      <c r="C936" s="14"/>
      <c r="D936" s="187" t="s">
        <v>345</v>
      </c>
      <c r="E936" s="196" t="s">
        <v>1</v>
      </c>
      <c r="F936" s="197" t="s">
        <v>363</v>
      </c>
      <c r="G936" s="14"/>
      <c r="H936" s="198">
        <v>37.799999999999997</v>
      </c>
      <c r="I936" s="199"/>
      <c r="J936" s="14"/>
      <c r="K936" s="14"/>
      <c r="L936" s="195"/>
      <c r="M936" s="200"/>
      <c r="N936" s="201"/>
      <c r="O936" s="201"/>
      <c r="P936" s="201"/>
      <c r="Q936" s="201"/>
      <c r="R936" s="201"/>
      <c r="S936" s="201"/>
      <c r="T936" s="202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196" t="s">
        <v>345</v>
      </c>
      <c r="AU936" s="196" t="s">
        <v>85</v>
      </c>
      <c r="AV936" s="14" t="s">
        <v>88</v>
      </c>
      <c r="AW936" s="14" t="s">
        <v>33</v>
      </c>
      <c r="AX936" s="14" t="s">
        <v>8</v>
      </c>
      <c r="AY936" s="196" t="s">
        <v>337</v>
      </c>
    </row>
    <row r="937" s="2" customFormat="1" ht="24.15" customHeight="1">
      <c r="A937" s="37"/>
      <c r="B937" s="172"/>
      <c r="C937" s="173" t="s">
        <v>1482</v>
      </c>
      <c r="D937" s="173" t="s">
        <v>339</v>
      </c>
      <c r="E937" s="174" t="s">
        <v>1483</v>
      </c>
      <c r="F937" s="175" t="s">
        <v>1484</v>
      </c>
      <c r="G937" s="176" t="s">
        <v>342</v>
      </c>
      <c r="H937" s="177">
        <v>148.44399999999999</v>
      </c>
      <c r="I937" s="178"/>
      <c r="J937" s="179">
        <f>ROUND(I937*H937,0)</f>
        <v>0</v>
      </c>
      <c r="K937" s="175" t="s">
        <v>343</v>
      </c>
      <c r="L937" s="38"/>
      <c r="M937" s="180" t="s">
        <v>1</v>
      </c>
      <c r="N937" s="181" t="s">
        <v>42</v>
      </c>
      <c r="O937" s="76"/>
      <c r="P937" s="182">
        <f>O937*H937</f>
        <v>0</v>
      </c>
      <c r="Q937" s="182">
        <v>0</v>
      </c>
      <c r="R937" s="182">
        <f>Q937*H937</f>
        <v>0</v>
      </c>
      <c r="S937" s="182">
        <v>0</v>
      </c>
      <c r="T937" s="183">
        <f>S937*H937</f>
        <v>0</v>
      </c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R937" s="184" t="s">
        <v>409</v>
      </c>
      <c r="AT937" s="184" t="s">
        <v>339</v>
      </c>
      <c r="AU937" s="184" t="s">
        <v>85</v>
      </c>
      <c r="AY937" s="18" t="s">
        <v>337</v>
      </c>
      <c r="BE937" s="185">
        <f>IF(N937="základní",J937,0)</f>
        <v>0</v>
      </c>
      <c r="BF937" s="185">
        <f>IF(N937="snížená",J937,0)</f>
        <v>0</v>
      </c>
      <c r="BG937" s="185">
        <f>IF(N937="zákl. přenesená",J937,0)</f>
        <v>0</v>
      </c>
      <c r="BH937" s="185">
        <f>IF(N937="sníž. přenesená",J937,0)</f>
        <v>0</v>
      </c>
      <c r="BI937" s="185">
        <f>IF(N937="nulová",J937,0)</f>
        <v>0</v>
      </c>
      <c r="BJ937" s="18" t="s">
        <v>8</v>
      </c>
      <c r="BK937" s="185">
        <f>ROUND(I937*H937,0)</f>
        <v>0</v>
      </c>
      <c r="BL937" s="18" t="s">
        <v>409</v>
      </c>
      <c r="BM937" s="184" t="s">
        <v>1485</v>
      </c>
    </row>
    <row r="938" s="13" customFormat="1">
      <c r="A938" s="13"/>
      <c r="B938" s="186"/>
      <c r="C938" s="13"/>
      <c r="D938" s="187" t="s">
        <v>345</v>
      </c>
      <c r="E938" s="188" t="s">
        <v>1</v>
      </c>
      <c r="F938" s="189" t="s">
        <v>1486</v>
      </c>
      <c r="G938" s="13"/>
      <c r="H938" s="190">
        <v>113.68300000000001</v>
      </c>
      <c r="I938" s="191"/>
      <c r="J938" s="13"/>
      <c r="K938" s="13"/>
      <c r="L938" s="186"/>
      <c r="M938" s="192"/>
      <c r="N938" s="193"/>
      <c r="O938" s="193"/>
      <c r="P938" s="193"/>
      <c r="Q938" s="193"/>
      <c r="R938" s="193"/>
      <c r="S938" s="193"/>
      <c r="T938" s="19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188" t="s">
        <v>345</v>
      </c>
      <c r="AU938" s="188" t="s">
        <v>85</v>
      </c>
      <c r="AV938" s="13" t="s">
        <v>85</v>
      </c>
      <c r="AW938" s="13" t="s">
        <v>33</v>
      </c>
      <c r="AX938" s="13" t="s">
        <v>77</v>
      </c>
      <c r="AY938" s="188" t="s">
        <v>337</v>
      </c>
    </row>
    <row r="939" s="14" customFormat="1">
      <c r="A939" s="14"/>
      <c r="B939" s="195"/>
      <c r="C939" s="14"/>
      <c r="D939" s="187" t="s">
        <v>345</v>
      </c>
      <c r="E939" s="196" t="s">
        <v>1</v>
      </c>
      <c r="F939" s="197" t="s">
        <v>1487</v>
      </c>
      <c r="G939" s="14"/>
      <c r="H939" s="198">
        <v>113.68300000000001</v>
      </c>
      <c r="I939" s="199"/>
      <c r="J939" s="14"/>
      <c r="K939" s="14"/>
      <c r="L939" s="195"/>
      <c r="M939" s="200"/>
      <c r="N939" s="201"/>
      <c r="O939" s="201"/>
      <c r="P939" s="201"/>
      <c r="Q939" s="201"/>
      <c r="R939" s="201"/>
      <c r="S939" s="201"/>
      <c r="T939" s="202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196" t="s">
        <v>345</v>
      </c>
      <c r="AU939" s="196" t="s">
        <v>85</v>
      </c>
      <c r="AV939" s="14" t="s">
        <v>88</v>
      </c>
      <c r="AW939" s="14" t="s">
        <v>33</v>
      </c>
      <c r="AX939" s="14" t="s">
        <v>77</v>
      </c>
      <c r="AY939" s="196" t="s">
        <v>337</v>
      </c>
    </row>
    <row r="940" s="13" customFormat="1">
      <c r="A940" s="13"/>
      <c r="B940" s="186"/>
      <c r="C940" s="13"/>
      <c r="D940" s="187" t="s">
        <v>345</v>
      </c>
      <c r="E940" s="188" t="s">
        <v>1</v>
      </c>
      <c r="F940" s="189" t="s">
        <v>1488</v>
      </c>
      <c r="G940" s="13"/>
      <c r="H940" s="190">
        <v>28.873000000000001</v>
      </c>
      <c r="I940" s="191"/>
      <c r="J940" s="13"/>
      <c r="K940" s="13"/>
      <c r="L940" s="186"/>
      <c r="M940" s="192"/>
      <c r="N940" s="193"/>
      <c r="O940" s="193"/>
      <c r="P940" s="193"/>
      <c r="Q940" s="193"/>
      <c r="R940" s="193"/>
      <c r="S940" s="193"/>
      <c r="T940" s="194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188" t="s">
        <v>345</v>
      </c>
      <c r="AU940" s="188" t="s">
        <v>85</v>
      </c>
      <c r="AV940" s="13" t="s">
        <v>85</v>
      </c>
      <c r="AW940" s="13" t="s">
        <v>33</v>
      </c>
      <c r="AX940" s="13" t="s">
        <v>77</v>
      </c>
      <c r="AY940" s="188" t="s">
        <v>337</v>
      </c>
    </row>
    <row r="941" s="14" customFormat="1">
      <c r="A941" s="14"/>
      <c r="B941" s="195"/>
      <c r="C941" s="14"/>
      <c r="D941" s="187" t="s">
        <v>345</v>
      </c>
      <c r="E941" s="196" t="s">
        <v>1</v>
      </c>
      <c r="F941" s="197" t="s">
        <v>1489</v>
      </c>
      <c r="G941" s="14"/>
      <c r="H941" s="198">
        <v>28.873000000000001</v>
      </c>
      <c r="I941" s="199"/>
      <c r="J941" s="14"/>
      <c r="K941" s="14"/>
      <c r="L941" s="195"/>
      <c r="M941" s="200"/>
      <c r="N941" s="201"/>
      <c r="O941" s="201"/>
      <c r="P941" s="201"/>
      <c r="Q941" s="201"/>
      <c r="R941" s="201"/>
      <c r="S941" s="201"/>
      <c r="T941" s="202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196" t="s">
        <v>345</v>
      </c>
      <c r="AU941" s="196" t="s">
        <v>85</v>
      </c>
      <c r="AV941" s="14" t="s">
        <v>88</v>
      </c>
      <c r="AW941" s="14" t="s">
        <v>33</v>
      </c>
      <c r="AX941" s="14" t="s">
        <v>77</v>
      </c>
      <c r="AY941" s="196" t="s">
        <v>337</v>
      </c>
    </row>
    <row r="942" s="13" customFormat="1">
      <c r="A942" s="13"/>
      <c r="B942" s="186"/>
      <c r="C942" s="13"/>
      <c r="D942" s="187" t="s">
        <v>345</v>
      </c>
      <c r="E942" s="188" t="s">
        <v>1</v>
      </c>
      <c r="F942" s="189" t="s">
        <v>1490</v>
      </c>
      <c r="G942" s="13"/>
      <c r="H942" s="190">
        <v>5.8879999999999999</v>
      </c>
      <c r="I942" s="191"/>
      <c r="J942" s="13"/>
      <c r="K942" s="13"/>
      <c r="L942" s="186"/>
      <c r="M942" s="192"/>
      <c r="N942" s="193"/>
      <c r="O942" s="193"/>
      <c r="P942" s="193"/>
      <c r="Q942" s="193"/>
      <c r="R942" s="193"/>
      <c r="S942" s="193"/>
      <c r="T942" s="194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188" t="s">
        <v>345</v>
      </c>
      <c r="AU942" s="188" t="s">
        <v>85</v>
      </c>
      <c r="AV942" s="13" t="s">
        <v>85</v>
      </c>
      <c r="AW942" s="13" t="s">
        <v>33</v>
      </c>
      <c r="AX942" s="13" t="s">
        <v>77</v>
      </c>
      <c r="AY942" s="188" t="s">
        <v>337</v>
      </c>
    </row>
    <row r="943" s="14" customFormat="1">
      <c r="A943" s="14"/>
      <c r="B943" s="195"/>
      <c r="C943" s="14"/>
      <c r="D943" s="187" t="s">
        <v>345</v>
      </c>
      <c r="E943" s="196" t="s">
        <v>1</v>
      </c>
      <c r="F943" s="197" t="s">
        <v>1491</v>
      </c>
      <c r="G943" s="14"/>
      <c r="H943" s="198">
        <v>5.8879999999999999</v>
      </c>
      <c r="I943" s="199"/>
      <c r="J943" s="14"/>
      <c r="K943" s="14"/>
      <c r="L943" s="195"/>
      <c r="M943" s="200"/>
      <c r="N943" s="201"/>
      <c r="O943" s="201"/>
      <c r="P943" s="201"/>
      <c r="Q943" s="201"/>
      <c r="R943" s="201"/>
      <c r="S943" s="201"/>
      <c r="T943" s="202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196" t="s">
        <v>345</v>
      </c>
      <c r="AU943" s="196" t="s">
        <v>85</v>
      </c>
      <c r="AV943" s="14" t="s">
        <v>88</v>
      </c>
      <c r="AW943" s="14" t="s">
        <v>33</v>
      </c>
      <c r="AX943" s="14" t="s">
        <v>77</v>
      </c>
      <c r="AY943" s="196" t="s">
        <v>337</v>
      </c>
    </row>
    <row r="944" s="15" customFormat="1">
      <c r="A944" s="15"/>
      <c r="B944" s="203"/>
      <c r="C944" s="15"/>
      <c r="D944" s="187" t="s">
        <v>345</v>
      </c>
      <c r="E944" s="204" t="s">
        <v>214</v>
      </c>
      <c r="F944" s="205" t="s">
        <v>1492</v>
      </c>
      <c r="G944" s="15"/>
      <c r="H944" s="206">
        <v>148.44399999999999</v>
      </c>
      <c r="I944" s="207"/>
      <c r="J944" s="15"/>
      <c r="K944" s="15"/>
      <c r="L944" s="203"/>
      <c r="M944" s="208"/>
      <c r="N944" s="209"/>
      <c r="O944" s="209"/>
      <c r="P944" s="209"/>
      <c r="Q944" s="209"/>
      <c r="R944" s="209"/>
      <c r="S944" s="209"/>
      <c r="T944" s="210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04" t="s">
        <v>345</v>
      </c>
      <c r="AU944" s="204" t="s">
        <v>85</v>
      </c>
      <c r="AV944" s="15" t="s">
        <v>91</v>
      </c>
      <c r="AW944" s="15" t="s">
        <v>33</v>
      </c>
      <c r="AX944" s="15" t="s">
        <v>8</v>
      </c>
      <c r="AY944" s="204" t="s">
        <v>337</v>
      </c>
    </row>
    <row r="945" s="2" customFormat="1" ht="24.15" customHeight="1">
      <c r="A945" s="37"/>
      <c r="B945" s="172"/>
      <c r="C945" s="173" t="s">
        <v>1493</v>
      </c>
      <c r="D945" s="173" t="s">
        <v>339</v>
      </c>
      <c r="E945" s="174" t="s">
        <v>1494</v>
      </c>
      <c r="F945" s="175" t="s">
        <v>1495</v>
      </c>
      <c r="G945" s="176" t="s">
        <v>433</v>
      </c>
      <c r="H945" s="177">
        <v>218.41</v>
      </c>
      <c r="I945" s="178"/>
      <c r="J945" s="179">
        <f>ROUND(I945*H945,0)</f>
        <v>0</v>
      </c>
      <c r="K945" s="175" t="s">
        <v>343</v>
      </c>
      <c r="L945" s="38"/>
      <c r="M945" s="180" t="s">
        <v>1</v>
      </c>
      <c r="N945" s="181" t="s">
        <v>42</v>
      </c>
      <c r="O945" s="76"/>
      <c r="P945" s="182">
        <f>O945*H945</f>
        <v>0</v>
      </c>
      <c r="Q945" s="182">
        <v>0</v>
      </c>
      <c r="R945" s="182">
        <f>Q945*H945</f>
        <v>0</v>
      </c>
      <c r="S945" s="182">
        <v>0</v>
      </c>
      <c r="T945" s="183">
        <f>S945*H945</f>
        <v>0</v>
      </c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R945" s="184" t="s">
        <v>409</v>
      </c>
      <c r="AT945" s="184" t="s">
        <v>339</v>
      </c>
      <c r="AU945" s="184" t="s">
        <v>85</v>
      </c>
      <c r="AY945" s="18" t="s">
        <v>337</v>
      </c>
      <c r="BE945" s="185">
        <f>IF(N945="základní",J945,0)</f>
        <v>0</v>
      </c>
      <c r="BF945" s="185">
        <f>IF(N945="snížená",J945,0)</f>
        <v>0</v>
      </c>
      <c r="BG945" s="185">
        <f>IF(N945="zákl. přenesená",J945,0)</f>
        <v>0</v>
      </c>
      <c r="BH945" s="185">
        <f>IF(N945="sníž. přenesená",J945,0)</f>
        <v>0</v>
      </c>
      <c r="BI945" s="185">
        <f>IF(N945="nulová",J945,0)</f>
        <v>0</v>
      </c>
      <c r="BJ945" s="18" t="s">
        <v>8</v>
      </c>
      <c r="BK945" s="185">
        <f>ROUND(I945*H945,0)</f>
        <v>0</v>
      </c>
      <c r="BL945" s="18" t="s">
        <v>409</v>
      </c>
      <c r="BM945" s="184" t="s">
        <v>1496</v>
      </c>
    </row>
    <row r="946" s="13" customFormat="1">
      <c r="A946" s="13"/>
      <c r="B946" s="186"/>
      <c r="C946" s="13"/>
      <c r="D946" s="187" t="s">
        <v>345</v>
      </c>
      <c r="E946" s="188" t="s">
        <v>1</v>
      </c>
      <c r="F946" s="189" t="s">
        <v>1497</v>
      </c>
      <c r="G946" s="13"/>
      <c r="H946" s="190">
        <v>142.56</v>
      </c>
      <c r="I946" s="191"/>
      <c r="J946" s="13"/>
      <c r="K946" s="13"/>
      <c r="L946" s="186"/>
      <c r="M946" s="192"/>
      <c r="N946" s="193"/>
      <c r="O946" s="193"/>
      <c r="P946" s="193"/>
      <c r="Q946" s="193"/>
      <c r="R946" s="193"/>
      <c r="S946" s="193"/>
      <c r="T946" s="194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188" t="s">
        <v>345</v>
      </c>
      <c r="AU946" s="188" t="s">
        <v>85</v>
      </c>
      <c r="AV946" s="13" t="s">
        <v>85</v>
      </c>
      <c r="AW946" s="13" t="s">
        <v>33</v>
      </c>
      <c r="AX946" s="13" t="s">
        <v>77</v>
      </c>
      <c r="AY946" s="188" t="s">
        <v>337</v>
      </c>
    </row>
    <row r="947" s="14" customFormat="1">
      <c r="A947" s="14"/>
      <c r="B947" s="195"/>
      <c r="C947" s="14"/>
      <c r="D947" s="187" t="s">
        <v>345</v>
      </c>
      <c r="E947" s="196" t="s">
        <v>1</v>
      </c>
      <c r="F947" s="197" t="s">
        <v>1487</v>
      </c>
      <c r="G947" s="14"/>
      <c r="H947" s="198">
        <v>142.56</v>
      </c>
      <c r="I947" s="199"/>
      <c r="J947" s="14"/>
      <c r="K947" s="14"/>
      <c r="L947" s="195"/>
      <c r="M947" s="200"/>
      <c r="N947" s="201"/>
      <c r="O947" s="201"/>
      <c r="P947" s="201"/>
      <c r="Q947" s="201"/>
      <c r="R947" s="201"/>
      <c r="S947" s="201"/>
      <c r="T947" s="202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196" t="s">
        <v>345</v>
      </c>
      <c r="AU947" s="196" t="s">
        <v>85</v>
      </c>
      <c r="AV947" s="14" t="s">
        <v>88</v>
      </c>
      <c r="AW947" s="14" t="s">
        <v>33</v>
      </c>
      <c r="AX947" s="14" t="s">
        <v>77</v>
      </c>
      <c r="AY947" s="196" t="s">
        <v>337</v>
      </c>
    </row>
    <row r="948" s="13" customFormat="1">
      <c r="A948" s="13"/>
      <c r="B948" s="186"/>
      <c r="C948" s="13"/>
      <c r="D948" s="187" t="s">
        <v>345</v>
      </c>
      <c r="E948" s="188" t="s">
        <v>1</v>
      </c>
      <c r="F948" s="189" t="s">
        <v>1498</v>
      </c>
      <c r="G948" s="13"/>
      <c r="H948" s="190">
        <v>47.5</v>
      </c>
      <c r="I948" s="191"/>
      <c r="J948" s="13"/>
      <c r="K948" s="13"/>
      <c r="L948" s="186"/>
      <c r="M948" s="192"/>
      <c r="N948" s="193"/>
      <c r="O948" s="193"/>
      <c r="P948" s="193"/>
      <c r="Q948" s="193"/>
      <c r="R948" s="193"/>
      <c r="S948" s="193"/>
      <c r="T948" s="19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188" t="s">
        <v>345</v>
      </c>
      <c r="AU948" s="188" t="s">
        <v>85</v>
      </c>
      <c r="AV948" s="13" t="s">
        <v>85</v>
      </c>
      <c r="AW948" s="13" t="s">
        <v>33</v>
      </c>
      <c r="AX948" s="13" t="s">
        <v>77</v>
      </c>
      <c r="AY948" s="188" t="s">
        <v>337</v>
      </c>
    </row>
    <row r="949" s="14" customFormat="1">
      <c r="A949" s="14"/>
      <c r="B949" s="195"/>
      <c r="C949" s="14"/>
      <c r="D949" s="187" t="s">
        <v>345</v>
      </c>
      <c r="E949" s="196" t="s">
        <v>1</v>
      </c>
      <c r="F949" s="197" t="s">
        <v>1489</v>
      </c>
      <c r="G949" s="14"/>
      <c r="H949" s="198">
        <v>47.5</v>
      </c>
      <c r="I949" s="199"/>
      <c r="J949" s="14"/>
      <c r="K949" s="14"/>
      <c r="L949" s="195"/>
      <c r="M949" s="200"/>
      <c r="N949" s="201"/>
      <c r="O949" s="201"/>
      <c r="P949" s="201"/>
      <c r="Q949" s="201"/>
      <c r="R949" s="201"/>
      <c r="S949" s="201"/>
      <c r="T949" s="202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196" t="s">
        <v>345</v>
      </c>
      <c r="AU949" s="196" t="s">
        <v>85</v>
      </c>
      <c r="AV949" s="14" t="s">
        <v>88</v>
      </c>
      <c r="AW949" s="14" t="s">
        <v>33</v>
      </c>
      <c r="AX949" s="14" t="s">
        <v>77</v>
      </c>
      <c r="AY949" s="196" t="s">
        <v>337</v>
      </c>
    </row>
    <row r="950" s="13" customFormat="1">
      <c r="A950" s="13"/>
      <c r="B950" s="186"/>
      <c r="C950" s="13"/>
      <c r="D950" s="187" t="s">
        <v>345</v>
      </c>
      <c r="E950" s="188" t="s">
        <v>1</v>
      </c>
      <c r="F950" s="189" t="s">
        <v>1499</v>
      </c>
      <c r="G950" s="13"/>
      <c r="H950" s="190">
        <v>28.350000000000001</v>
      </c>
      <c r="I950" s="191"/>
      <c r="J950" s="13"/>
      <c r="K950" s="13"/>
      <c r="L950" s="186"/>
      <c r="M950" s="192"/>
      <c r="N950" s="193"/>
      <c r="O950" s="193"/>
      <c r="P950" s="193"/>
      <c r="Q950" s="193"/>
      <c r="R950" s="193"/>
      <c r="S950" s="193"/>
      <c r="T950" s="194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188" t="s">
        <v>345</v>
      </c>
      <c r="AU950" s="188" t="s">
        <v>85</v>
      </c>
      <c r="AV950" s="13" t="s">
        <v>85</v>
      </c>
      <c r="AW950" s="13" t="s">
        <v>33</v>
      </c>
      <c r="AX950" s="13" t="s">
        <v>77</v>
      </c>
      <c r="AY950" s="188" t="s">
        <v>337</v>
      </c>
    </row>
    <row r="951" s="14" customFormat="1">
      <c r="A951" s="14"/>
      <c r="B951" s="195"/>
      <c r="C951" s="14"/>
      <c r="D951" s="187" t="s">
        <v>345</v>
      </c>
      <c r="E951" s="196" t="s">
        <v>1</v>
      </c>
      <c r="F951" s="197" t="s">
        <v>1500</v>
      </c>
      <c r="G951" s="14"/>
      <c r="H951" s="198">
        <v>28.350000000000001</v>
      </c>
      <c r="I951" s="199"/>
      <c r="J951" s="14"/>
      <c r="K951" s="14"/>
      <c r="L951" s="195"/>
      <c r="M951" s="200"/>
      <c r="N951" s="201"/>
      <c r="O951" s="201"/>
      <c r="P951" s="201"/>
      <c r="Q951" s="201"/>
      <c r="R951" s="201"/>
      <c r="S951" s="201"/>
      <c r="T951" s="202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196" t="s">
        <v>345</v>
      </c>
      <c r="AU951" s="196" t="s">
        <v>85</v>
      </c>
      <c r="AV951" s="14" t="s">
        <v>88</v>
      </c>
      <c r="AW951" s="14" t="s">
        <v>33</v>
      </c>
      <c r="AX951" s="14" t="s">
        <v>77</v>
      </c>
      <c r="AY951" s="196" t="s">
        <v>337</v>
      </c>
    </row>
    <row r="952" s="15" customFormat="1">
      <c r="A952" s="15"/>
      <c r="B952" s="203"/>
      <c r="C952" s="15"/>
      <c r="D952" s="187" t="s">
        <v>345</v>
      </c>
      <c r="E952" s="204" t="s">
        <v>217</v>
      </c>
      <c r="F952" s="205" t="s">
        <v>1501</v>
      </c>
      <c r="G952" s="15"/>
      <c r="H952" s="206">
        <v>218.41</v>
      </c>
      <c r="I952" s="207"/>
      <c r="J952" s="15"/>
      <c r="K952" s="15"/>
      <c r="L952" s="203"/>
      <c r="M952" s="208"/>
      <c r="N952" s="209"/>
      <c r="O952" s="209"/>
      <c r="P952" s="209"/>
      <c r="Q952" s="209"/>
      <c r="R952" s="209"/>
      <c r="S952" s="209"/>
      <c r="T952" s="210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04" t="s">
        <v>345</v>
      </c>
      <c r="AU952" s="204" t="s">
        <v>85</v>
      </c>
      <c r="AV952" s="15" t="s">
        <v>91</v>
      </c>
      <c r="AW952" s="15" t="s">
        <v>33</v>
      </c>
      <c r="AX952" s="15" t="s">
        <v>8</v>
      </c>
      <c r="AY952" s="204" t="s">
        <v>337</v>
      </c>
    </row>
    <row r="953" s="2" customFormat="1" ht="24.15" customHeight="1">
      <c r="A953" s="37"/>
      <c r="B953" s="172"/>
      <c r="C953" s="173" t="s">
        <v>1502</v>
      </c>
      <c r="D953" s="173" t="s">
        <v>339</v>
      </c>
      <c r="E953" s="174" t="s">
        <v>1503</v>
      </c>
      <c r="F953" s="175" t="s">
        <v>1504</v>
      </c>
      <c r="G953" s="176" t="s">
        <v>359</v>
      </c>
      <c r="H953" s="177">
        <v>3.988</v>
      </c>
      <c r="I953" s="178"/>
      <c r="J953" s="179">
        <f>ROUND(I953*H953,0)</f>
        <v>0</v>
      </c>
      <c r="K953" s="175" t="s">
        <v>343</v>
      </c>
      <c r="L953" s="38"/>
      <c r="M953" s="180" t="s">
        <v>1</v>
      </c>
      <c r="N953" s="181" t="s">
        <v>42</v>
      </c>
      <c r="O953" s="76"/>
      <c r="P953" s="182">
        <f>O953*H953</f>
        <v>0</v>
      </c>
      <c r="Q953" s="182">
        <v>0.023297799000000001</v>
      </c>
      <c r="R953" s="182">
        <f>Q953*H953</f>
        <v>0.092911622412000003</v>
      </c>
      <c r="S953" s="182">
        <v>0</v>
      </c>
      <c r="T953" s="183">
        <f>S953*H953</f>
        <v>0</v>
      </c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R953" s="184" t="s">
        <v>409</v>
      </c>
      <c r="AT953" s="184" t="s">
        <v>339</v>
      </c>
      <c r="AU953" s="184" t="s">
        <v>85</v>
      </c>
      <c r="AY953" s="18" t="s">
        <v>337</v>
      </c>
      <c r="BE953" s="185">
        <f>IF(N953="základní",J953,0)</f>
        <v>0</v>
      </c>
      <c r="BF953" s="185">
        <f>IF(N953="snížená",J953,0)</f>
        <v>0</v>
      </c>
      <c r="BG953" s="185">
        <f>IF(N953="zákl. přenesená",J953,0)</f>
        <v>0</v>
      </c>
      <c r="BH953" s="185">
        <f>IF(N953="sníž. přenesená",J953,0)</f>
        <v>0</v>
      </c>
      <c r="BI953" s="185">
        <f>IF(N953="nulová",J953,0)</f>
        <v>0</v>
      </c>
      <c r="BJ953" s="18" t="s">
        <v>8</v>
      </c>
      <c r="BK953" s="185">
        <f>ROUND(I953*H953,0)</f>
        <v>0</v>
      </c>
      <c r="BL953" s="18" t="s">
        <v>409</v>
      </c>
      <c r="BM953" s="184" t="s">
        <v>1505</v>
      </c>
    </row>
    <row r="954" s="13" customFormat="1">
      <c r="A954" s="13"/>
      <c r="B954" s="186"/>
      <c r="C954" s="13"/>
      <c r="D954" s="187" t="s">
        <v>345</v>
      </c>
      <c r="E954" s="188" t="s">
        <v>1</v>
      </c>
      <c r="F954" s="189" t="s">
        <v>1388</v>
      </c>
      <c r="G954" s="13"/>
      <c r="H954" s="190">
        <v>0.12</v>
      </c>
      <c r="I954" s="191"/>
      <c r="J954" s="13"/>
      <c r="K954" s="13"/>
      <c r="L954" s="186"/>
      <c r="M954" s="192"/>
      <c r="N954" s="193"/>
      <c r="O954" s="193"/>
      <c r="P954" s="193"/>
      <c r="Q954" s="193"/>
      <c r="R954" s="193"/>
      <c r="S954" s="193"/>
      <c r="T954" s="194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188" t="s">
        <v>345</v>
      </c>
      <c r="AU954" s="188" t="s">
        <v>85</v>
      </c>
      <c r="AV954" s="13" t="s">
        <v>85</v>
      </c>
      <c r="AW954" s="13" t="s">
        <v>33</v>
      </c>
      <c r="AX954" s="13" t="s">
        <v>77</v>
      </c>
      <c r="AY954" s="188" t="s">
        <v>337</v>
      </c>
    </row>
    <row r="955" s="13" customFormat="1">
      <c r="A955" s="13"/>
      <c r="B955" s="186"/>
      <c r="C955" s="13"/>
      <c r="D955" s="187" t="s">
        <v>345</v>
      </c>
      <c r="E955" s="188" t="s">
        <v>1</v>
      </c>
      <c r="F955" s="189" t="s">
        <v>1389</v>
      </c>
      <c r="G955" s="13"/>
      <c r="H955" s="190">
        <v>0.23200000000000001</v>
      </c>
      <c r="I955" s="191"/>
      <c r="J955" s="13"/>
      <c r="K955" s="13"/>
      <c r="L955" s="186"/>
      <c r="M955" s="192"/>
      <c r="N955" s="193"/>
      <c r="O955" s="193"/>
      <c r="P955" s="193"/>
      <c r="Q955" s="193"/>
      <c r="R955" s="193"/>
      <c r="S955" s="193"/>
      <c r="T955" s="194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88" t="s">
        <v>345</v>
      </c>
      <c r="AU955" s="188" t="s">
        <v>85</v>
      </c>
      <c r="AV955" s="13" t="s">
        <v>85</v>
      </c>
      <c r="AW955" s="13" t="s">
        <v>33</v>
      </c>
      <c r="AX955" s="13" t="s">
        <v>77</v>
      </c>
      <c r="AY955" s="188" t="s">
        <v>337</v>
      </c>
    </row>
    <row r="956" s="13" customFormat="1">
      <c r="A956" s="13"/>
      <c r="B956" s="186"/>
      <c r="C956" s="13"/>
      <c r="D956" s="187" t="s">
        <v>345</v>
      </c>
      <c r="E956" s="188" t="s">
        <v>1</v>
      </c>
      <c r="F956" s="189" t="s">
        <v>1390</v>
      </c>
      <c r="G956" s="13"/>
      <c r="H956" s="190">
        <v>0.28999999999999998</v>
      </c>
      <c r="I956" s="191"/>
      <c r="J956" s="13"/>
      <c r="K956" s="13"/>
      <c r="L956" s="186"/>
      <c r="M956" s="192"/>
      <c r="N956" s="193"/>
      <c r="O956" s="193"/>
      <c r="P956" s="193"/>
      <c r="Q956" s="193"/>
      <c r="R956" s="193"/>
      <c r="S956" s="193"/>
      <c r="T956" s="194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188" t="s">
        <v>345</v>
      </c>
      <c r="AU956" s="188" t="s">
        <v>85</v>
      </c>
      <c r="AV956" s="13" t="s">
        <v>85</v>
      </c>
      <c r="AW956" s="13" t="s">
        <v>33</v>
      </c>
      <c r="AX956" s="13" t="s">
        <v>77</v>
      </c>
      <c r="AY956" s="188" t="s">
        <v>337</v>
      </c>
    </row>
    <row r="957" s="13" customFormat="1">
      <c r="A957" s="13"/>
      <c r="B957" s="186"/>
      <c r="C957" s="13"/>
      <c r="D957" s="187" t="s">
        <v>345</v>
      </c>
      <c r="E957" s="188" t="s">
        <v>1</v>
      </c>
      <c r="F957" s="189" t="s">
        <v>1391</v>
      </c>
      <c r="G957" s="13"/>
      <c r="H957" s="190">
        <v>0.184</v>
      </c>
      <c r="I957" s="191"/>
      <c r="J957" s="13"/>
      <c r="K957" s="13"/>
      <c r="L957" s="186"/>
      <c r="M957" s="192"/>
      <c r="N957" s="193"/>
      <c r="O957" s="193"/>
      <c r="P957" s="193"/>
      <c r="Q957" s="193"/>
      <c r="R957" s="193"/>
      <c r="S957" s="193"/>
      <c r="T957" s="194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88" t="s">
        <v>345</v>
      </c>
      <c r="AU957" s="188" t="s">
        <v>85</v>
      </c>
      <c r="AV957" s="13" t="s">
        <v>85</v>
      </c>
      <c r="AW957" s="13" t="s">
        <v>33</v>
      </c>
      <c r="AX957" s="13" t="s">
        <v>77</v>
      </c>
      <c r="AY957" s="188" t="s">
        <v>337</v>
      </c>
    </row>
    <row r="958" s="13" customFormat="1">
      <c r="A958" s="13"/>
      <c r="B958" s="186"/>
      <c r="C958" s="13"/>
      <c r="D958" s="187" t="s">
        <v>345</v>
      </c>
      <c r="E958" s="188" t="s">
        <v>1</v>
      </c>
      <c r="F958" s="189" t="s">
        <v>1392</v>
      </c>
      <c r="G958" s="13"/>
      <c r="H958" s="190">
        <v>0.57999999999999996</v>
      </c>
      <c r="I958" s="191"/>
      <c r="J958" s="13"/>
      <c r="K958" s="13"/>
      <c r="L958" s="186"/>
      <c r="M958" s="192"/>
      <c r="N958" s="193"/>
      <c r="O958" s="193"/>
      <c r="P958" s="193"/>
      <c r="Q958" s="193"/>
      <c r="R958" s="193"/>
      <c r="S958" s="193"/>
      <c r="T958" s="194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188" t="s">
        <v>345</v>
      </c>
      <c r="AU958" s="188" t="s">
        <v>85</v>
      </c>
      <c r="AV958" s="13" t="s">
        <v>85</v>
      </c>
      <c r="AW958" s="13" t="s">
        <v>33</v>
      </c>
      <c r="AX958" s="13" t="s">
        <v>77</v>
      </c>
      <c r="AY958" s="188" t="s">
        <v>337</v>
      </c>
    </row>
    <row r="959" s="13" customFormat="1">
      <c r="A959" s="13"/>
      <c r="B959" s="186"/>
      <c r="C959" s="13"/>
      <c r="D959" s="187" t="s">
        <v>345</v>
      </c>
      <c r="E959" s="188" t="s">
        <v>1</v>
      </c>
      <c r="F959" s="189" t="s">
        <v>1506</v>
      </c>
      <c r="G959" s="13"/>
      <c r="H959" s="190">
        <v>0.065000000000000002</v>
      </c>
      <c r="I959" s="191"/>
      <c r="J959" s="13"/>
      <c r="K959" s="13"/>
      <c r="L959" s="186"/>
      <c r="M959" s="192"/>
      <c r="N959" s="193"/>
      <c r="O959" s="193"/>
      <c r="P959" s="193"/>
      <c r="Q959" s="193"/>
      <c r="R959" s="193"/>
      <c r="S959" s="193"/>
      <c r="T959" s="19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188" t="s">
        <v>345</v>
      </c>
      <c r="AU959" s="188" t="s">
        <v>85</v>
      </c>
      <c r="AV959" s="13" t="s">
        <v>85</v>
      </c>
      <c r="AW959" s="13" t="s">
        <v>33</v>
      </c>
      <c r="AX959" s="13" t="s">
        <v>77</v>
      </c>
      <c r="AY959" s="188" t="s">
        <v>337</v>
      </c>
    </row>
    <row r="960" s="13" customFormat="1">
      <c r="A960" s="13"/>
      <c r="B960" s="186"/>
      <c r="C960" s="13"/>
      <c r="D960" s="187" t="s">
        <v>345</v>
      </c>
      <c r="E960" s="188" t="s">
        <v>1</v>
      </c>
      <c r="F960" s="189" t="s">
        <v>1393</v>
      </c>
      <c r="G960" s="13"/>
      <c r="H960" s="190">
        <v>1.7809999999999999</v>
      </c>
      <c r="I960" s="191"/>
      <c r="J960" s="13"/>
      <c r="K960" s="13"/>
      <c r="L960" s="186"/>
      <c r="M960" s="192"/>
      <c r="N960" s="193"/>
      <c r="O960" s="193"/>
      <c r="P960" s="193"/>
      <c r="Q960" s="193"/>
      <c r="R960" s="193"/>
      <c r="S960" s="193"/>
      <c r="T960" s="194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188" t="s">
        <v>345</v>
      </c>
      <c r="AU960" s="188" t="s">
        <v>85</v>
      </c>
      <c r="AV960" s="13" t="s">
        <v>85</v>
      </c>
      <c r="AW960" s="13" t="s">
        <v>33</v>
      </c>
      <c r="AX960" s="13" t="s">
        <v>77</v>
      </c>
      <c r="AY960" s="188" t="s">
        <v>337</v>
      </c>
    </row>
    <row r="961" s="13" customFormat="1">
      <c r="A961" s="13"/>
      <c r="B961" s="186"/>
      <c r="C961" s="13"/>
      <c r="D961" s="187" t="s">
        <v>345</v>
      </c>
      <c r="E961" s="188" t="s">
        <v>1</v>
      </c>
      <c r="F961" s="189" t="s">
        <v>1394</v>
      </c>
      <c r="G961" s="13"/>
      <c r="H961" s="190">
        <v>0.65500000000000003</v>
      </c>
      <c r="I961" s="191"/>
      <c r="J961" s="13"/>
      <c r="K961" s="13"/>
      <c r="L961" s="186"/>
      <c r="M961" s="192"/>
      <c r="N961" s="193"/>
      <c r="O961" s="193"/>
      <c r="P961" s="193"/>
      <c r="Q961" s="193"/>
      <c r="R961" s="193"/>
      <c r="S961" s="193"/>
      <c r="T961" s="19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188" t="s">
        <v>345</v>
      </c>
      <c r="AU961" s="188" t="s">
        <v>85</v>
      </c>
      <c r="AV961" s="13" t="s">
        <v>85</v>
      </c>
      <c r="AW961" s="13" t="s">
        <v>33</v>
      </c>
      <c r="AX961" s="13" t="s">
        <v>77</v>
      </c>
      <c r="AY961" s="188" t="s">
        <v>337</v>
      </c>
    </row>
    <row r="962" s="13" customFormat="1">
      <c r="A962" s="13"/>
      <c r="B962" s="186"/>
      <c r="C962" s="13"/>
      <c r="D962" s="187" t="s">
        <v>345</v>
      </c>
      <c r="E962" s="188" t="s">
        <v>1</v>
      </c>
      <c r="F962" s="189" t="s">
        <v>1395</v>
      </c>
      <c r="G962" s="13"/>
      <c r="H962" s="190">
        <v>0.081000000000000003</v>
      </c>
      <c r="I962" s="191"/>
      <c r="J962" s="13"/>
      <c r="K962" s="13"/>
      <c r="L962" s="186"/>
      <c r="M962" s="192"/>
      <c r="N962" s="193"/>
      <c r="O962" s="193"/>
      <c r="P962" s="193"/>
      <c r="Q962" s="193"/>
      <c r="R962" s="193"/>
      <c r="S962" s="193"/>
      <c r="T962" s="194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188" t="s">
        <v>345</v>
      </c>
      <c r="AU962" s="188" t="s">
        <v>85</v>
      </c>
      <c r="AV962" s="13" t="s">
        <v>85</v>
      </c>
      <c r="AW962" s="13" t="s">
        <v>33</v>
      </c>
      <c r="AX962" s="13" t="s">
        <v>77</v>
      </c>
      <c r="AY962" s="188" t="s">
        <v>337</v>
      </c>
    </row>
    <row r="963" s="14" customFormat="1">
      <c r="A963" s="14"/>
      <c r="B963" s="195"/>
      <c r="C963" s="14"/>
      <c r="D963" s="187" t="s">
        <v>345</v>
      </c>
      <c r="E963" s="196" t="s">
        <v>1</v>
      </c>
      <c r="F963" s="197" t="s">
        <v>363</v>
      </c>
      <c r="G963" s="14"/>
      <c r="H963" s="198">
        <v>3.988</v>
      </c>
      <c r="I963" s="199"/>
      <c r="J963" s="14"/>
      <c r="K963" s="14"/>
      <c r="L963" s="195"/>
      <c r="M963" s="200"/>
      <c r="N963" s="201"/>
      <c r="O963" s="201"/>
      <c r="P963" s="201"/>
      <c r="Q963" s="201"/>
      <c r="R963" s="201"/>
      <c r="S963" s="201"/>
      <c r="T963" s="202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196" t="s">
        <v>345</v>
      </c>
      <c r="AU963" s="196" t="s">
        <v>85</v>
      </c>
      <c r="AV963" s="14" t="s">
        <v>88</v>
      </c>
      <c r="AW963" s="14" t="s">
        <v>33</v>
      </c>
      <c r="AX963" s="14" t="s">
        <v>8</v>
      </c>
      <c r="AY963" s="196" t="s">
        <v>337</v>
      </c>
    </row>
    <row r="964" s="2" customFormat="1" ht="21.75" customHeight="1">
      <c r="A964" s="37"/>
      <c r="B964" s="172"/>
      <c r="C964" s="211" t="s">
        <v>1507</v>
      </c>
      <c r="D964" s="211" t="s">
        <v>400</v>
      </c>
      <c r="E964" s="212" t="s">
        <v>1508</v>
      </c>
      <c r="F964" s="213" t="s">
        <v>1509</v>
      </c>
      <c r="G964" s="214" t="s">
        <v>359</v>
      </c>
      <c r="H964" s="215">
        <v>0.90800000000000003</v>
      </c>
      <c r="I964" s="216"/>
      <c r="J964" s="217">
        <f>ROUND(I964*H964,0)</f>
        <v>0</v>
      </c>
      <c r="K964" s="213" t="s">
        <v>343</v>
      </c>
      <c r="L964" s="218"/>
      <c r="M964" s="219" t="s">
        <v>1</v>
      </c>
      <c r="N964" s="220" t="s">
        <v>42</v>
      </c>
      <c r="O964" s="76"/>
      <c r="P964" s="182">
        <f>O964*H964</f>
        <v>0</v>
      </c>
      <c r="Q964" s="182">
        <v>0.55000000000000004</v>
      </c>
      <c r="R964" s="182">
        <f>Q964*H964</f>
        <v>0.49940000000000007</v>
      </c>
      <c r="S964" s="182">
        <v>0</v>
      </c>
      <c r="T964" s="183">
        <f>S964*H964</f>
        <v>0</v>
      </c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R964" s="184" t="s">
        <v>506</v>
      </c>
      <c r="AT964" s="184" t="s">
        <v>400</v>
      </c>
      <c r="AU964" s="184" t="s">
        <v>85</v>
      </c>
      <c r="AY964" s="18" t="s">
        <v>337</v>
      </c>
      <c r="BE964" s="185">
        <f>IF(N964="základní",J964,0)</f>
        <v>0</v>
      </c>
      <c r="BF964" s="185">
        <f>IF(N964="snížená",J964,0)</f>
        <v>0</v>
      </c>
      <c r="BG964" s="185">
        <f>IF(N964="zákl. přenesená",J964,0)</f>
        <v>0</v>
      </c>
      <c r="BH964" s="185">
        <f>IF(N964="sníž. přenesená",J964,0)</f>
        <v>0</v>
      </c>
      <c r="BI964" s="185">
        <f>IF(N964="nulová",J964,0)</f>
        <v>0</v>
      </c>
      <c r="BJ964" s="18" t="s">
        <v>8</v>
      </c>
      <c r="BK964" s="185">
        <f>ROUND(I964*H964,0)</f>
        <v>0</v>
      </c>
      <c r="BL964" s="18" t="s">
        <v>409</v>
      </c>
      <c r="BM964" s="184" t="s">
        <v>1510</v>
      </c>
    </row>
    <row r="965" s="13" customFormat="1">
      <c r="A965" s="13"/>
      <c r="B965" s="186"/>
      <c r="C965" s="13"/>
      <c r="D965" s="187" t="s">
        <v>345</v>
      </c>
      <c r="E965" s="188" t="s">
        <v>1</v>
      </c>
      <c r="F965" s="189" t="s">
        <v>1511</v>
      </c>
      <c r="G965" s="13"/>
      <c r="H965" s="190">
        <v>0.13200000000000001</v>
      </c>
      <c r="I965" s="191"/>
      <c r="J965" s="13"/>
      <c r="K965" s="13"/>
      <c r="L965" s="186"/>
      <c r="M965" s="192"/>
      <c r="N965" s="193"/>
      <c r="O965" s="193"/>
      <c r="P965" s="193"/>
      <c r="Q965" s="193"/>
      <c r="R965" s="193"/>
      <c r="S965" s="193"/>
      <c r="T965" s="194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188" t="s">
        <v>345</v>
      </c>
      <c r="AU965" s="188" t="s">
        <v>85</v>
      </c>
      <c r="AV965" s="13" t="s">
        <v>85</v>
      </c>
      <c r="AW965" s="13" t="s">
        <v>33</v>
      </c>
      <c r="AX965" s="13" t="s">
        <v>77</v>
      </c>
      <c r="AY965" s="188" t="s">
        <v>337</v>
      </c>
    </row>
    <row r="966" s="13" customFormat="1">
      <c r="A966" s="13"/>
      <c r="B966" s="186"/>
      <c r="C966" s="13"/>
      <c r="D966" s="187" t="s">
        <v>345</v>
      </c>
      <c r="E966" s="188" t="s">
        <v>1</v>
      </c>
      <c r="F966" s="189" t="s">
        <v>1512</v>
      </c>
      <c r="G966" s="13"/>
      <c r="H966" s="190">
        <v>0.255</v>
      </c>
      <c r="I966" s="191"/>
      <c r="J966" s="13"/>
      <c r="K966" s="13"/>
      <c r="L966" s="186"/>
      <c r="M966" s="192"/>
      <c r="N966" s="193"/>
      <c r="O966" s="193"/>
      <c r="P966" s="193"/>
      <c r="Q966" s="193"/>
      <c r="R966" s="193"/>
      <c r="S966" s="193"/>
      <c r="T966" s="194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188" t="s">
        <v>345</v>
      </c>
      <c r="AU966" s="188" t="s">
        <v>85</v>
      </c>
      <c r="AV966" s="13" t="s">
        <v>85</v>
      </c>
      <c r="AW966" s="13" t="s">
        <v>33</v>
      </c>
      <c r="AX966" s="13" t="s">
        <v>77</v>
      </c>
      <c r="AY966" s="188" t="s">
        <v>337</v>
      </c>
    </row>
    <row r="967" s="13" customFormat="1">
      <c r="A967" s="13"/>
      <c r="B967" s="186"/>
      <c r="C967" s="13"/>
      <c r="D967" s="187" t="s">
        <v>345</v>
      </c>
      <c r="E967" s="188" t="s">
        <v>1</v>
      </c>
      <c r="F967" s="189" t="s">
        <v>1513</v>
      </c>
      <c r="G967" s="13"/>
      <c r="H967" s="190">
        <v>0.31900000000000001</v>
      </c>
      <c r="I967" s="191"/>
      <c r="J967" s="13"/>
      <c r="K967" s="13"/>
      <c r="L967" s="186"/>
      <c r="M967" s="192"/>
      <c r="N967" s="193"/>
      <c r="O967" s="193"/>
      <c r="P967" s="193"/>
      <c r="Q967" s="193"/>
      <c r="R967" s="193"/>
      <c r="S967" s="193"/>
      <c r="T967" s="194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188" t="s">
        <v>345</v>
      </c>
      <c r="AU967" s="188" t="s">
        <v>85</v>
      </c>
      <c r="AV967" s="13" t="s">
        <v>85</v>
      </c>
      <c r="AW967" s="13" t="s">
        <v>33</v>
      </c>
      <c r="AX967" s="13" t="s">
        <v>77</v>
      </c>
      <c r="AY967" s="188" t="s">
        <v>337</v>
      </c>
    </row>
    <row r="968" s="13" customFormat="1">
      <c r="A968" s="13"/>
      <c r="B968" s="186"/>
      <c r="C968" s="13"/>
      <c r="D968" s="187" t="s">
        <v>345</v>
      </c>
      <c r="E968" s="188" t="s">
        <v>1</v>
      </c>
      <c r="F968" s="189" t="s">
        <v>1514</v>
      </c>
      <c r="G968" s="13"/>
      <c r="H968" s="190">
        <v>0.20200000000000001</v>
      </c>
      <c r="I968" s="191"/>
      <c r="J968" s="13"/>
      <c r="K968" s="13"/>
      <c r="L968" s="186"/>
      <c r="M968" s="192"/>
      <c r="N968" s="193"/>
      <c r="O968" s="193"/>
      <c r="P968" s="193"/>
      <c r="Q968" s="193"/>
      <c r="R968" s="193"/>
      <c r="S968" s="193"/>
      <c r="T968" s="194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188" t="s">
        <v>345</v>
      </c>
      <c r="AU968" s="188" t="s">
        <v>85</v>
      </c>
      <c r="AV968" s="13" t="s">
        <v>85</v>
      </c>
      <c r="AW968" s="13" t="s">
        <v>33</v>
      </c>
      <c r="AX968" s="13" t="s">
        <v>77</v>
      </c>
      <c r="AY968" s="188" t="s">
        <v>337</v>
      </c>
    </row>
    <row r="969" s="14" customFormat="1">
      <c r="A969" s="14"/>
      <c r="B969" s="195"/>
      <c r="C969" s="14"/>
      <c r="D969" s="187" t="s">
        <v>345</v>
      </c>
      <c r="E969" s="196" t="s">
        <v>1</v>
      </c>
      <c r="F969" s="197" t="s">
        <v>363</v>
      </c>
      <c r="G969" s="14"/>
      <c r="H969" s="198">
        <v>0.90800000000000003</v>
      </c>
      <c r="I969" s="199"/>
      <c r="J969" s="14"/>
      <c r="K969" s="14"/>
      <c r="L969" s="195"/>
      <c r="M969" s="200"/>
      <c r="N969" s="201"/>
      <c r="O969" s="201"/>
      <c r="P969" s="201"/>
      <c r="Q969" s="201"/>
      <c r="R969" s="201"/>
      <c r="S969" s="201"/>
      <c r="T969" s="202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196" t="s">
        <v>345</v>
      </c>
      <c r="AU969" s="196" t="s">
        <v>85</v>
      </c>
      <c r="AV969" s="14" t="s">
        <v>88</v>
      </c>
      <c r="AW969" s="14" t="s">
        <v>33</v>
      </c>
      <c r="AX969" s="14" t="s">
        <v>8</v>
      </c>
      <c r="AY969" s="196" t="s">
        <v>337</v>
      </c>
    </row>
    <row r="970" s="2" customFormat="1" ht="21.75" customHeight="1">
      <c r="A970" s="37"/>
      <c r="B970" s="172"/>
      <c r="C970" s="211" t="s">
        <v>1515</v>
      </c>
      <c r="D970" s="211" t="s">
        <v>400</v>
      </c>
      <c r="E970" s="212" t="s">
        <v>1516</v>
      </c>
      <c r="F970" s="213" t="s">
        <v>1517</v>
      </c>
      <c r="G970" s="214" t="s">
        <v>359</v>
      </c>
      <c r="H970" s="215">
        <v>0.63800000000000001</v>
      </c>
      <c r="I970" s="216"/>
      <c r="J970" s="217">
        <f>ROUND(I970*H970,0)</f>
        <v>0</v>
      </c>
      <c r="K970" s="213" t="s">
        <v>947</v>
      </c>
      <c r="L970" s="218"/>
      <c r="M970" s="219" t="s">
        <v>1</v>
      </c>
      <c r="N970" s="220" t="s">
        <v>42</v>
      </c>
      <c r="O970" s="76"/>
      <c r="P970" s="182">
        <f>O970*H970</f>
        <v>0</v>
      </c>
      <c r="Q970" s="182">
        <v>0.55000000000000004</v>
      </c>
      <c r="R970" s="182">
        <f>Q970*H970</f>
        <v>0.35090000000000005</v>
      </c>
      <c r="S970" s="182">
        <v>0</v>
      </c>
      <c r="T970" s="183">
        <f>S970*H970</f>
        <v>0</v>
      </c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R970" s="184" t="s">
        <v>506</v>
      </c>
      <c r="AT970" s="184" t="s">
        <v>400</v>
      </c>
      <c r="AU970" s="184" t="s">
        <v>85</v>
      </c>
      <c r="AY970" s="18" t="s">
        <v>337</v>
      </c>
      <c r="BE970" s="185">
        <f>IF(N970="základní",J970,0)</f>
        <v>0</v>
      </c>
      <c r="BF970" s="185">
        <f>IF(N970="snížená",J970,0)</f>
        <v>0</v>
      </c>
      <c r="BG970" s="185">
        <f>IF(N970="zákl. přenesená",J970,0)</f>
        <v>0</v>
      </c>
      <c r="BH970" s="185">
        <f>IF(N970="sníž. přenesená",J970,0)</f>
        <v>0</v>
      </c>
      <c r="BI970" s="185">
        <f>IF(N970="nulová",J970,0)</f>
        <v>0</v>
      </c>
      <c r="BJ970" s="18" t="s">
        <v>8</v>
      </c>
      <c r="BK970" s="185">
        <f>ROUND(I970*H970,0)</f>
        <v>0</v>
      </c>
      <c r="BL970" s="18" t="s">
        <v>409</v>
      </c>
      <c r="BM970" s="184" t="s">
        <v>1518</v>
      </c>
    </row>
    <row r="971" s="13" customFormat="1">
      <c r="A971" s="13"/>
      <c r="B971" s="186"/>
      <c r="C971" s="13"/>
      <c r="D971" s="187" t="s">
        <v>345</v>
      </c>
      <c r="E971" s="188" t="s">
        <v>1</v>
      </c>
      <c r="F971" s="189" t="s">
        <v>1519</v>
      </c>
      <c r="G971" s="13"/>
      <c r="H971" s="190">
        <v>0.63800000000000001</v>
      </c>
      <c r="I971" s="191"/>
      <c r="J971" s="13"/>
      <c r="K971" s="13"/>
      <c r="L971" s="186"/>
      <c r="M971" s="192"/>
      <c r="N971" s="193"/>
      <c r="O971" s="193"/>
      <c r="P971" s="193"/>
      <c r="Q971" s="193"/>
      <c r="R971" s="193"/>
      <c r="S971" s="193"/>
      <c r="T971" s="194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188" t="s">
        <v>345</v>
      </c>
      <c r="AU971" s="188" t="s">
        <v>85</v>
      </c>
      <c r="AV971" s="13" t="s">
        <v>85</v>
      </c>
      <c r="AW971" s="13" t="s">
        <v>33</v>
      </c>
      <c r="AX971" s="13" t="s">
        <v>77</v>
      </c>
      <c r="AY971" s="188" t="s">
        <v>337</v>
      </c>
    </row>
    <row r="972" s="14" customFormat="1">
      <c r="A972" s="14"/>
      <c r="B972" s="195"/>
      <c r="C972" s="14"/>
      <c r="D972" s="187" t="s">
        <v>345</v>
      </c>
      <c r="E972" s="196" t="s">
        <v>1</v>
      </c>
      <c r="F972" s="197" t="s">
        <v>363</v>
      </c>
      <c r="G972" s="14"/>
      <c r="H972" s="198">
        <v>0.63800000000000001</v>
      </c>
      <c r="I972" s="199"/>
      <c r="J972" s="14"/>
      <c r="K972" s="14"/>
      <c r="L972" s="195"/>
      <c r="M972" s="200"/>
      <c r="N972" s="201"/>
      <c r="O972" s="201"/>
      <c r="P972" s="201"/>
      <c r="Q972" s="201"/>
      <c r="R972" s="201"/>
      <c r="S972" s="201"/>
      <c r="T972" s="202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196" t="s">
        <v>345</v>
      </c>
      <c r="AU972" s="196" t="s">
        <v>85</v>
      </c>
      <c r="AV972" s="14" t="s">
        <v>88</v>
      </c>
      <c r="AW972" s="14" t="s">
        <v>33</v>
      </c>
      <c r="AX972" s="14" t="s">
        <v>8</v>
      </c>
      <c r="AY972" s="196" t="s">
        <v>337</v>
      </c>
    </row>
    <row r="973" s="2" customFormat="1" ht="16.5" customHeight="1">
      <c r="A973" s="37"/>
      <c r="B973" s="172"/>
      <c r="C973" s="211" t="s">
        <v>1520</v>
      </c>
      <c r="D973" s="211" t="s">
        <v>400</v>
      </c>
      <c r="E973" s="212" t="s">
        <v>1521</v>
      </c>
      <c r="F973" s="213" t="s">
        <v>1522</v>
      </c>
      <c r="G973" s="214" t="s">
        <v>359</v>
      </c>
      <c r="H973" s="215">
        <v>2.6800000000000002</v>
      </c>
      <c r="I973" s="216"/>
      <c r="J973" s="217">
        <f>ROUND(I973*H973,0)</f>
        <v>0</v>
      </c>
      <c r="K973" s="213" t="s">
        <v>343</v>
      </c>
      <c r="L973" s="218"/>
      <c r="M973" s="219" t="s">
        <v>1</v>
      </c>
      <c r="N973" s="220" t="s">
        <v>42</v>
      </c>
      <c r="O973" s="76"/>
      <c r="P973" s="182">
        <f>O973*H973</f>
        <v>0</v>
      </c>
      <c r="Q973" s="182">
        <v>0.55000000000000004</v>
      </c>
      <c r="R973" s="182">
        <f>Q973*H973</f>
        <v>1.4740000000000002</v>
      </c>
      <c r="S973" s="182">
        <v>0</v>
      </c>
      <c r="T973" s="183">
        <f>S973*H973</f>
        <v>0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4" t="s">
        <v>506</v>
      </c>
      <c r="AT973" s="184" t="s">
        <v>400</v>
      </c>
      <c r="AU973" s="184" t="s">
        <v>85</v>
      </c>
      <c r="AY973" s="18" t="s">
        <v>337</v>
      </c>
      <c r="BE973" s="185">
        <f>IF(N973="základní",J973,0)</f>
        <v>0</v>
      </c>
      <c r="BF973" s="185">
        <f>IF(N973="snížená",J973,0)</f>
        <v>0</v>
      </c>
      <c r="BG973" s="185">
        <f>IF(N973="zákl. přenesená",J973,0)</f>
        <v>0</v>
      </c>
      <c r="BH973" s="185">
        <f>IF(N973="sníž. přenesená",J973,0)</f>
        <v>0</v>
      </c>
      <c r="BI973" s="185">
        <f>IF(N973="nulová",J973,0)</f>
        <v>0</v>
      </c>
      <c r="BJ973" s="18" t="s">
        <v>8</v>
      </c>
      <c r="BK973" s="185">
        <f>ROUND(I973*H973,0)</f>
        <v>0</v>
      </c>
      <c r="BL973" s="18" t="s">
        <v>409</v>
      </c>
      <c r="BM973" s="184" t="s">
        <v>1523</v>
      </c>
    </row>
    <row r="974" s="13" customFormat="1">
      <c r="A974" s="13"/>
      <c r="B974" s="186"/>
      <c r="C974" s="13"/>
      <c r="D974" s="187" t="s">
        <v>345</v>
      </c>
      <c r="E974" s="188" t="s">
        <v>1</v>
      </c>
      <c r="F974" s="189" t="s">
        <v>1524</v>
      </c>
      <c r="G974" s="13"/>
      <c r="H974" s="190">
        <v>1.9590000000000001</v>
      </c>
      <c r="I974" s="191"/>
      <c r="J974" s="13"/>
      <c r="K974" s="13"/>
      <c r="L974" s="186"/>
      <c r="M974" s="192"/>
      <c r="N974" s="193"/>
      <c r="O974" s="193"/>
      <c r="P974" s="193"/>
      <c r="Q974" s="193"/>
      <c r="R974" s="193"/>
      <c r="S974" s="193"/>
      <c r="T974" s="194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188" t="s">
        <v>345</v>
      </c>
      <c r="AU974" s="188" t="s">
        <v>85</v>
      </c>
      <c r="AV974" s="13" t="s">
        <v>85</v>
      </c>
      <c r="AW974" s="13" t="s">
        <v>33</v>
      </c>
      <c r="AX974" s="13" t="s">
        <v>77</v>
      </c>
      <c r="AY974" s="188" t="s">
        <v>337</v>
      </c>
    </row>
    <row r="975" s="13" customFormat="1">
      <c r="A975" s="13"/>
      <c r="B975" s="186"/>
      <c r="C975" s="13"/>
      <c r="D975" s="187" t="s">
        <v>345</v>
      </c>
      <c r="E975" s="188" t="s">
        <v>1</v>
      </c>
      <c r="F975" s="189" t="s">
        <v>1525</v>
      </c>
      <c r="G975" s="13"/>
      <c r="H975" s="190">
        <v>0.72099999999999997</v>
      </c>
      <c r="I975" s="191"/>
      <c r="J975" s="13"/>
      <c r="K975" s="13"/>
      <c r="L975" s="186"/>
      <c r="M975" s="192"/>
      <c r="N975" s="193"/>
      <c r="O975" s="193"/>
      <c r="P975" s="193"/>
      <c r="Q975" s="193"/>
      <c r="R975" s="193"/>
      <c r="S975" s="193"/>
      <c r="T975" s="194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188" t="s">
        <v>345</v>
      </c>
      <c r="AU975" s="188" t="s">
        <v>85</v>
      </c>
      <c r="AV975" s="13" t="s">
        <v>85</v>
      </c>
      <c r="AW975" s="13" t="s">
        <v>33</v>
      </c>
      <c r="AX975" s="13" t="s">
        <v>77</v>
      </c>
      <c r="AY975" s="188" t="s">
        <v>337</v>
      </c>
    </row>
    <row r="976" s="14" customFormat="1">
      <c r="A976" s="14"/>
      <c r="B976" s="195"/>
      <c r="C976" s="14"/>
      <c r="D976" s="187" t="s">
        <v>345</v>
      </c>
      <c r="E976" s="196" t="s">
        <v>1</v>
      </c>
      <c r="F976" s="197" t="s">
        <v>363</v>
      </c>
      <c r="G976" s="14"/>
      <c r="H976" s="198">
        <v>2.6800000000000002</v>
      </c>
      <c r="I976" s="199"/>
      <c r="J976" s="14"/>
      <c r="K976" s="14"/>
      <c r="L976" s="195"/>
      <c r="M976" s="200"/>
      <c r="N976" s="201"/>
      <c r="O976" s="201"/>
      <c r="P976" s="201"/>
      <c r="Q976" s="201"/>
      <c r="R976" s="201"/>
      <c r="S976" s="201"/>
      <c r="T976" s="202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196" t="s">
        <v>345</v>
      </c>
      <c r="AU976" s="196" t="s">
        <v>85</v>
      </c>
      <c r="AV976" s="14" t="s">
        <v>88</v>
      </c>
      <c r="AW976" s="14" t="s">
        <v>33</v>
      </c>
      <c r="AX976" s="14" t="s">
        <v>8</v>
      </c>
      <c r="AY976" s="196" t="s">
        <v>337</v>
      </c>
    </row>
    <row r="977" s="2" customFormat="1" ht="21.75" customHeight="1">
      <c r="A977" s="37"/>
      <c r="B977" s="172"/>
      <c r="C977" s="211" t="s">
        <v>1526</v>
      </c>
      <c r="D977" s="211" t="s">
        <v>400</v>
      </c>
      <c r="E977" s="212" t="s">
        <v>1527</v>
      </c>
      <c r="F977" s="213" t="s">
        <v>1528</v>
      </c>
      <c r="G977" s="214" t="s">
        <v>359</v>
      </c>
      <c r="H977" s="215">
        <v>0.088999999999999996</v>
      </c>
      <c r="I977" s="216"/>
      <c r="J977" s="217">
        <f>ROUND(I977*H977,0)</f>
        <v>0</v>
      </c>
      <c r="K977" s="213" t="s">
        <v>343</v>
      </c>
      <c r="L977" s="218"/>
      <c r="M977" s="219" t="s">
        <v>1</v>
      </c>
      <c r="N977" s="220" t="s">
        <v>42</v>
      </c>
      <c r="O977" s="76"/>
      <c r="P977" s="182">
        <f>O977*H977</f>
        <v>0</v>
      </c>
      <c r="Q977" s="182">
        <v>0.55000000000000004</v>
      </c>
      <c r="R977" s="182">
        <f>Q977*H977</f>
        <v>0.04895</v>
      </c>
      <c r="S977" s="182">
        <v>0</v>
      </c>
      <c r="T977" s="183">
        <f>S977*H977</f>
        <v>0</v>
      </c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R977" s="184" t="s">
        <v>506</v>
      </c>
      <c r="AT977" s="184" t="s">
        <v>400</v>
      </c>
      <c r="AU977" s="184" t="s">
        <v>85</v>
      </c>
      <c r="AY977" s="18" t="s">
        <v>337</v>
      </c>
      <c r="BE977" s="185">
        <f>IF(N977="základní",J977,0)</f>
        <v>0</v>
      </c>
      <c r="BF977" s="185">
        <f>IF(N977="snížená",J977,0)</f>
        <v>0</v>
      </c>
      <c r="BG977" s="185">
        <f>IF(N977="zákl. přenesená",J977,0)</f>
        <v>0</v>
      </c>
      <c r="BH977" s="185">
        <f>IF(N977="sníž. přenesená",J977,0)</f>
        <v>0</v>
      </c>
      <c r="BI977" s="185">
        <f>IF(N977="nulová",J977,0)</f>
        <v>0</v>
      </c>
      <c r="BJ977" s="18" t="s">
        <v>8</v>
      </c>
      <c r="BK977" s="185">
        <f>ROUND(I977*H977,0)</f>
        <v>0</v>
      </c>
      <c r="BL977" s="18" t="s">
        <v>409</v>
      </c>
      <c r="BM977" s="184" t="s">
        <v>1529</v>
      </c>
    </row>
    <row r="978" s="13" customFormat="1">
      <c r="A978" s="13"/>
      <c r="B978" s="186"/>
      <c r="C978" s="13"/>
      <c r="D978" s="187" t="s">
        <v>345</v>
      </c>
      <c r="E978" s="188" t="s">
        <v>1</v>
      </c>
      <c r="F978" s="189" t="s">
        <v>1530</v>
      </c>
      <c r="G978" s="13"/>
      <c r="H978" s="190">
        <v>0.088999999999999996</v>
      </c>
      <c r="I978" s="191"/>
      <c r="J978" s="13"/>
      <c r="K978" s="13"/>
      <c r="L978" s="186"/>
      <c r="M978" s="192"/>
      <c r="N978" s="193"/>
      <c r="O978" s="193"/>
      <c r="P978" s="193"/>
      <c r="Q978" s="193"/>
      <c r="R978" s="193"/>
      <c r="S978" s="193"/>
      <c r="T978" s="194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188" t="s">
        <v>345</v>
      </c>
      <c r="AU978" s="188" t="s">
        <v>85</v>
      </c>
      <c r="AV978" s="13" t="s">
        <v>85</v>
      </c>
      <c r="AW978" s="13" t="s">
        <v>33</v>
      </c>
      <c r="AX978" s="13" t="s">
        <v>8</v>
      </c>
      <c r="AY978" s="188" t="s">
        <v>337</v>
      </c>
    </row>
    <row r="979" s="2" customFormat="1" ht="24.15" customHeight="1">
      <c r="A979" s="37"/>
      <c r="B979" s="172"/>
      <c r="C979" s="211" t="s">
        <v>1531</v>
      </c>
      <c r="D979" s="211" t="s">
        <v>400</v>
      </c>
      <c r="E979" s="212" t="s">
        <v>1532</v>
      </c>
      <c r="F979" s="213" t="s">
        <v>1533</v>
      </c>
      <c r="G979" s="214" t="s">
        <v>342</v>
      </c>
      <c r="H979" s="215">
        <v>3.742</v>
      </c>
      <c r="I979" s="216"/>
      <c r="J979" s="217">
        <f>ROUND(I979*H979,0)</f>
        <v>0</v>
      </c>
      <c r="K979" s="213" t="s">
        <v>343</v>
      </c>
      <c r="L979" s="218"/>
      <c r="M979" s="219" t="s">
        <v>1</v>
      </c>
      <c r="N979" s="220" t="s">
        <v>42</v>
      </c>
      <c r="O979" s="76"/>
      <c r="P979" s="182">
        <f>O979*H979</f>
        <v>0</v>
      </c>
      <c r="Q979" s="182">
        <v>0.0093100000000000006</v>
      </c>
      <c r="R979" s="182">
        <f>Q979*H979</f>
        <v>0.034838020000000004</v>
      </c>
      <c r="S979" s="182">
        <v>0</v>
      </c>
      <c r="T979" s="183">
        <f>S979*H979</f>
        <v>0</v>
      </c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R979" s="184" t="s">
        <v>506</v>
      </c>
      <c r="AT979" s="184" t="s">
        <v>400</v>
      </c>
      <c r="AU979" s="184" t="s">
        <v>85</v>
      </c>
      <c r="AY979" s="18" t="s">
        <v>337</v>
      </c>
      <c r="BE979" s="185">
        <f>IF(N979="základní",J979,0)</f>
        <v>0</v>
      </c>
      <c r="BF979" s="185">
        <f>IF(N979="snížená",J979,0)</f>
        <v>0</v>
      </c>
      <c r="BG979" s="185">
        <f>IF(N979="zákl. přenesená",J979,0)</f>
        <v>0</v>
      </c>
      <c r="BH979" s="185">
        <f>IF(N979="sníž. přenesená",J979,0)</f>
        <v>0</v>
      </c>
      <c r="BI979" s="185">
        <f>IF(N979="nulová",J979,0)</f>
        <v>0</v>
      </c>
      <c r="BJ979" s="18" t="s">
        <v>8</v>
      </c>
      <c r="BK979" s="185">
        <f>ROUND(I979*H979,0)</f>
        <v>0</v>
      </c>
      <c r="BL979" s="18" t="s">
        <v>409</v>
      </c>
      <c r="BM979" s="184" t="s">
        <v>1534</v>
      </c>
    </row>
    <row r="980" s="13" customFormat="1">
      <c r="A980" s="13"/>
      <c r="B980" s="186"/>
      <c r="C980" s="13"/>
      <c r="D980" s="187" t="s">
        <v>345</v>
      </c>
      <c r="E980" s="188" t="s">
        <v>1</v>
      </c>
      <c r="F980" s="189" t="s">
        <v>1535</v>
      </c>
      <c r="G980" s="13"/>
      <c r="H980" s="190">
        <v>3.742</v>
      </c>
      <c r="I980" s="191"/>
      <c r="J980" s="13"/>
      <c r="K980" s="13"/>
      <c r="L980" s="186"/>
      <c r="M980" s="192"/>
      <c r="N980" s="193"/>
      <c r="O980" s="193"/>
      <c r="P980" s="193"/>
      <c r="Q980" s="193"/>
      <c r="R980" s="193"/>
      <c r="S980" s="193"/>
      <c r="T980" s="19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188" t="s">
        <v>345</v>
      </c>
      <c r="AU980" s="188" t="s">
        <v>85</v>
      </c>
      <c r="AV980" s="13" t="s">
        <v>85</v>
      </c>
      <c r="AW980" s="13" t="s">
        <v>33</v>
      </c>
      <c r="AX980" s="13" t="s">
        <v>8</v>
      </c>
      <c r="AY980" s="188" t="s">
        <v>337</v>
      </c>
    </row>
    <row r="981" s="2" customFormat="1" ht="16.5" customHeight="1">
      <c r="A981" s="37"/>
      <c r="B981" s="172"/>
      <c r="C981" s="173" t="s">
        <v>1536</v>
      </c>
      <c r="D981" s="173" t="s">
        <v>339</v>
      </c>
      <c r="E981" s="174" t="s">
        <v>1537</v>
      </c>
      <c r="F981" s="175" t="s">
        <v>1538</v>
      </c>
      <c r="G981" s="176" t="s">
        <v>433</v>
      </c>
      <c r="H981" s="177">
        <v>226.88</v>
      </c>
      <c r="I981" s="178"/>
      <c r="J981" s="179">
        <f>ROUND(I981*H981,0)</f>
        <v>0</v>
      </c>
      <c r="K981" s="175" t="s">
        <v>343</v>
      </c>
      <c r="L981" s="38"/>
      <c r="M981" s="180" t="s">
        <v>1</v>
      </c>
      <c r="N981" s="181" t="s">
        <v>42</v>
      </c>
      <c r="O981" s="76"/>
      <c r="P981" s="182">
        <f>O981*H981</f>
        <v>0</v>
      </c>
      <c r="Q981" s="182">
        <v>1.3004E-05</v>
      </c>
      <c r="R981" s="182">
        <f>Q981*H981</f>
        <v>0.00295034752</v>
      </c>
      <c r="S981" s="182">
        <v>0</v>
      </c>
      <c r="T981" s="183">
        <f>S981*H981</f>
        <v>0</v>
      </c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R981" s="184" t="s">
        <v>409</v>
      </c>
      <c r="AT981" s="184" t="s">
        <v>339</v>
      </c>
      <c r="AU981" s="184" t="s">
        <v>85</v>
      </c>
      <c r="AY981" s="18" t="s">
        <v>337</v>
      </c>
      <c r="BE981" s="185">
        <f>IF(N981="základní",J981,0)</f>
        <v>0</v>
      </c>
      <c r="BF981" s="185">
        <f>IF(N981="snížená",J981,0)</f>
        <v>0</v>
      </c>
      <c r="BG981" s="185">
        <f>IF(N981="zákl. přenesená",J981,0)</f>
        <v>0</v>
      </c>
      <c r="BH981" s="185">
        <f>IF(N981="sníž. přenesená",J981,0)</f>
        <v>0</v>
      </c>
      <c r="BI981" s="185">
        <f>IF(N981="nulová",J981,0)</f>
        <v>0</v>
      </c>
      <c r="BJ981" s="18" t="s">
        <v>8</v>
      </c>
      <c r="BK981" s="185">
        <f>ROUND(I981*H981,0)</f>
        <v>0</v>
      </c>
      <c r="BL981" s="18" t="s">
        <v>409</v>
      </c>
      <c r="BM981" s="184" t="s">
        <v>1539</v>
      </c>
    </row>
    <row r="982" s="13" customFormat="1">
      <c r="A982" s="13"/>
      <c r="B982" s="186"/>
      <c r="C982" s="13"/>
      <c r="D982" s="187" t="s">
        <v>345</v>
      </c>
      <c r="E982" s="188" t="s">
        <v>1</v>
      </c>
      <c r="F982" s="189" t="s">
        <v>1540</v>
      </c>
      <c r="G982" s="13"/>
      <c r="H982" s="190">
        <v>160.19999999999999</v>
      </c>
      <c r="I982" s="191"/>
      <c r="J982" s="13"/>
      <c r="K982" s="13"/>
      <c r="L982" s="186"/>
      <c r="M982" s="192"/>
      <c r="N982" s="193"/>
      <c r="O982" s="193"/>
      <c r="P982" s="193"/>
      <c r="Q982" s="193"/>
      <c r="R982" s="193"/>
      <c r="S982" s="193"/>
      <c r="T982" s="19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188" t="s">
        <v>345</v>
      </c>
      <c r="AU982" s="188" t="s">
        <v>85</v>
      </c>
      <c r="AV982" s="13" t="s">
        <v>85</v>
      </c>
      <c r="AW982" s="13" t="s">
        <v>33</v>
      </c>
      <c r="AX982" s="13" t="s">
        <v>77</v>
      </c>
      <c r="AY982" s="188" t="s">
        <v>337</v>
      </c>
    </row>
    <row r="983" s="14" customFormat="1">
      <c r="A983" s="14"/>
      <c r="B983" s="195"/>
      <c r="C983" s="14"/>
      <c r="D983" s="187" t="s">
        <v>345</v>
      </c>
      <c r="E983" s="196" t="s">
        <v>1</v>
      </c>
      <c r="F983" s="197" t="s">
        <v>1541</v>
      </c>
      <c r="G983" s="14"/>
      <c r="H983" s="198">
        <v>160.19999999999999</v>
      </c>
      <c r="I983" s="199"/>
      <c r="J983" s="14"/>
      <c r="K983" s="14"/>
      <c r="L983" s="195"/>
      <c r="M983" s="200"/>
      <c r="N983" s="201"/>
      <c r="O983" s="201"/>
      <c r="P983" s="201"/>
      <c r="Q983" s="201"/>
      <c r="R983" s="201"/>
      <c r="S983" s="201"/>
      <c r="T983" s="202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196" t="s">
        <v>345</v>
      </c>
      <c r="AU983" s="196" t="s">
        <v>85</v>
      </c>
      <c r="AV983" s="14" t="s">
        <v>88</v>
      </c>
      <c r="AW983" s="14" t="s">
        <v>33</v>
      </c>
      <c r="AX983" s="14" t="s">
        <v>77</v>
      </c>
      <c r="AY983" s="196" t="s">
        <v>337</v>
      </c>
    </row>
    <row r="984" s="13" customFormat="1">
      <c r="A984" s="13"/>
      <c r="B984" s="186"/>
      <c r="C984" s="13"/>
      <c r="D984" s="187" t="s">
        <v>345</v>
      </c>
      <c r="E984" s="188" t="s">
        <v>1</v>
      </c>
      <c r="F984" s="189" t="s">
        <v>1542</v>
      </c>
      <c r="G984" s="13"/>
      <c r="H984" s="190">
        <v>55.079999999999998</v>
      </c>
      <c r="I984" s="191"/>
      <c r="J984" s="13"/>
      <c r="K984" s="13"/>
      <c r="L984" s="186"/>
      <c r="M984" s="192"/>
      <c r="N984" s="193"/>
      <c r="O984" s="193"/>
      <c r="P984" s="193"/>
      <c r="Q984" s="193"/>
      <c r="R984" s="193"/>
      <c r="S984" s="193"/>
      <c r="T984" s="194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188" t="s">
        <v>345</v>
      </c>
      <c r="AU984" s="188" t="s">
        <v>85</v>
      </c>
      <c r="AV984" s="13" t="s">
        <v>85</v>
      </c>
      <c r="AW984" s="13" t="s">
        <v>33</v>
      </c>
      <c r="AX984" s="13" t="s">
        <v>77</v>
      </c>
      <c r="AY984" s="188" t="s">
        <v>337</v>
      </c>
    </row>
    <row r="985" s="14" customFormat="1">
      <c r="A985" s="14"/>
      <c r="B985" s="195"/>
      <c r="C985" s="14"/>
      <c r="D985" s="187" t="s">
        <v>345</v>
      </c>
      <c r="E985" s="196" t="s">
        <v>1</v>
      </c>
      <c r="F985" s="197" t="s">
        <v>1543</v>
      </c>
      <c r="G985" s="14"/>
      <c r="H985" s="198">
        <v>55.079999999999998</v>
      </c>
      <c r="I985" s="199"/>
      <c r="J985" s="14"/>
      <c r="K985" s="14"/>
      <c r="L985" s="195"/>
      <c r="M985" s="200"/>
      <c r="N985" s="201"/>
      <c r="O985" s="201"/>
      <c r="P985" s="201"/>
      <c r="Q985" s="201"/>
      <c r="R985" s="201"/>
      <c r="S985" s="201"/>
      <c r="T985" s="202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196" t="s">
        <v>345</v>
      </c>
      <c r="AU985" s="196" t="s">
        <v>85</v>
      </c>
      <c r="AV985" s="14" t="s">
        <v>88</v>
      </c>
      <c r="AW985" s="14" t="s">
        <v>33</v>
      </c>
      <c r="AX985" s="14" t="s">
        <v>77</v>
      </c>
      <c r="AY985" s="196" t="s">
        <v>337</v>
      </c>
    </row>
    <row r="986" s="13" customFormat="1">
      <c r="A986" s="13"/>
      <c r="B986" s="186"/>
      <c r="C986" s="13"/>
      <c r="D986" s="187" t="s">
        <v>345</v>
      </c>
      <c r="E986" s="188" t="s">
        <v>1</v>
      </c>
      <c r="F986" s="189" t="s">
        <v>1544</v>
      </c>
      <c r="G986" s="13"/>
      <c r="H986" s="190">
        <v>11.6</v>
      </c>
      <c r="I986" s="191"/>
      <c r="J986" s="13"/>
      <c r="K986" s="13"/>
      <c r="L986" s="186"/>
      <c r="M986" s="192"/>
      <c r="N986" s="193"/>
      <c r="O986" s="193"/>
      <c r="P986" s="193"/>
      <c r="Q986" s="193"/>
      <c r="R986" s="193"/>
      <c r="S986" s="193"/>
      <c r="T986" s="194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188" t="s">
        <v>345</v>
      </c>
      <c r="AU986" s="188" t="s">
        <v>85</v>
      </c>
      <c r="AV986" s="13" t="s">
        <v>85</v>
      </c>
      <c r="AW986" s="13" t="s">
        <v>33</v>
      </c>
      <c r="AX986" s="13" t="s">
        <v>77</v>
      </c>
      <c r="AY986" s="188" t="s">
        <v>337</v>
      </c>
    </row>
    <row r="987" s="14" customFormat="1">
      <c r="A987" s="14"/>
      <c r="B987" s="195"/>
      <c r="C987" s="14"/>
      <c r="D987" s="187" t="s">
        <v>345</v>
      </c>
      <c r="E987" s="196" t="s">
        <v>1</v>
      </c>
      <c r="F987" s="197" t="s">
        <v>1545</v>
      </c>
      <c r="G987" s="14"/>
      <c r="H987" s="198">
        <v>11.6</v>
      </c>
      <c r="I987" s="199"/>
      <c r="J987" s="14"/>
      <c r="K987" s="14"/>
      <c r="L987" s="195"/>
      <c r="M987" s="200"/>
      <c r="N987" s="201"/>
      <c r="O987" s="201"/>
      <c r="P987" s="201"/>
      <c r="Q987" s="201"/>
      <c r="R987" s="201"/>
      <c r="S987" s="201"/>
      <c r="T987" s="202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196" t="s">
        <v>345</v>
      </c>
      <c r="AU987" s="196" t="s">
        <v>85</v>
      </c>
      <c r="AV987" s="14" t="s">
        <v>88</v>
      </c>
      <c r="AW987" s="14" t="s">
        <v>33</v>
      </c>
      <c r="AX987" s="14" t="s">
        <v>77</v>
      </c>
      <c r="AY987" s="196" t="s">
        <v>337</v>
      </c>
    </row>
    <row r="988" s="15" customFormat="1">
      <c r="A988" s="15"/>
      <c r="B988" s="203"/>
      <c r="C988" s="15"/>
      <c r="D988" s="187" t="s">
        <v>345</v>
      </c>
      <c r="E988" s="204" t="s">
        <v>223</v>
      </c>
      <c r="F988" s="205" t="s">
        <v>1546</v>
      </c>
      <c r="G988" s="15"/>
      <c r="H988" s="206">
        <v>226.88</v>
      </c>
      <c r="I988" s="207"/>
      <c r="J988" s="15"/>
      <c r="K988" s="15"/>
      <c r="L988" s="203"/>
      <c r="M988" s="208"/>
      <c r="N988" s="209"/>
      <c r="O988" s="209"/>
      <c r="P988" s="209"/>
      <c r="Q988" s="209"/>
      <c r="R988" s="209"/>
      <c r="S988" s="209"/>
      <c r="T988" s="210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04" t="s">
        <v>345</v>
      </c>
      <c r="AU988" s="204" t="s">
        <v>85</v>
      </c>
      <c r="AV988" s="15" t="s">
        <v>91</v>
      </c>
      <c r="AW988" s="15" t="s">
        <v>33</v>
      </c>
      <c r="AX988" s="15" t="s">
        <v>8</v>
      </c>
      <c r="AY988" s="204" t="s">
        <v>337</v>
      </c>
    </row>
    <row r="989" s="2" customFormat="1" ht="16.5" customHeight="1">
      <c r="A989" s="37"/>
      <c r="B989" s="172"/>
      <c r="C989" s="211" t="s">
        <v>1547</v>
      </c>
      <c r="D989" s="211" t="s">
        <v>400</v>
      </c>
      <c r="E989" s="212" t="s">
        <v>1521</v>
      </c>
      <c r="F989" s="213" t="s">
        <v>1522</v>
      </c>
      <c r="G989" s="214" t="s">
        <v>359</v>
      </c>
      <c r="H989" s="215">
        <v>0.749</v>
      </c>
      <c r="I989" s="216"/>
      <c r="J989" s="217">
        <f>ROUND(I989*H989,0)</f>
        <v>0</v>
      </c>
      <c r="K989" s="213" t="s">
        <v>343</v>
      </c>
      <c r="L989" s="218"/>
      <c r="M989" s="219" t="s">
        <v>1</v>
      </c>
      <c r="N989" s="220" t="s">
        <v>42</v>
      </c>
      <c r="O989" s="76"/>
      <c r="P989" s="182">
        <f>O989*H989</f>
        <v>0</v>
      </c>
      <c r="Q989" s="182">
        <v>0.55000000000000004</v>
      </c>
      <c r="R989" s="182">
        <f>Q989*H989</f>
        <v>0.41195000000000004</v>
      </c>
      <c r="S989" s="182">
        <v>0</v>
      </c>
      <c r="T989" s="183">
        <f>S989*H989</f>
        <v>0</v>
      </c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R989" s="184" t="s">
        <v>506</v>
      </c>
      <c r="AT989" s="184" t="s">
        <v>400</v>
      </c>
      <c r="AU989" s="184" t="s">
        <v>85</v>
      </c>
      <c r="AY989" s="18" t="s">
        <v>337</v>
      </c>
      <c r="BE989" s="185">
        <f>IF(N989="základní",J989,0)</f>
        <v>0</v>
      </c>
      <c r="BF989" s="185">
        <f>IF(N989="snížená",J989,0)</f>
        <v>0</v>
      </c>
      <c r="BG989" s="185">
        <f>IF(N989="zákl. přenesená",J989,0)</f>
        <v>0</v>
      </c>
      <c r="BH989" s="185">
        <f>IF(N989="sníž. přenesená",J989,0)</f>
        <v>0</v>
      </c>
      <c r="BI989" s="185">
        <f>IF(N989="nulová",J989,0)</f>
        <v>0</v>
      </c>
      <c r="BJ989" s="18" t="s">
        <v>8</v>
      </c>
      <c r="BK989" s="185">
        <f>ROUND(I989*H989,0)</f>
        <v>0</v>
      </c>
      <c r="BL989" s="18" t="s">
        <v>409</v>
      </c>
      <c r="BM989" s="184" t="s">
        <v>1548</v>
      </c>
    </row>
    <row r="990" s="13" customFormat="1">
      <c r="A990" s="13"/>
      <c r="B990" s="186"/>
      <c r="C990" s="13"/>
      <c r="D990" s="187" t="s">
        <v>345</v>
      </c>
      <c r="E990" s="188" t="s">
        <v>1</v>
      </c>
      <c r="F990" s="189" t="s">
        <v>1549</v>
      </c>
      <c r="G990" s="13"/>
      <c r="H990" s="190">
        <v>0.749</v>
      </c>
      <c r="I990" s="191"/>
      <c r="J990" s="13"/>
      <c r="K990" s="13"/>
      <c r="L990" s="186"/>
      <c r="M990" s="192"/>
      <c r="N990" s="193"/>
      <c r="O990" s="193"/>
      <c r="P990" s="193"/>
      <c r="Q990" s="193"/>
      <c r="R990" s="193"/>
      <c r="S990" s="193"/>
      <c r="T990" s="194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188" t="s">
        <v>345</v>
      </c>
      <c r="AU990" s="188" t="s">
        <v>85</v>
      </c>
      <c r="AV990" s="13" t="s">
        <v>85</v>
      </c>
      <c r="AW990" s="13" t="s">
        <v>33</v>
      </c>
      <c r="AX990" s="13" t="s">
        <v>8</v>
      </c>
      <c r="AY990" s="188" t="s">
        <v>337</v>
      </c>
    </row>
    <row r="991" s="2" customFormat="1" ht="33" customHeight="1">
      <c r="A991" s="37"/>
      <c r="B991" s="172"/>
      <c r="C991" s="173" t="s">
        <v>1550</v>
      </c>
      <c r="D991" s="173" t="s">
        <v>339</v>
      </c>
      <c r="E991" s="174" t="s">
        <v>1551</v>
      </c>
      <c r="F991" s="175" t="s">
        <v>1552</v>
      </c>
      <c r="G991" s="176" t="s">
        <v>403</v>
      </c>
      <c r="H991" s="177">
        <v>4.2489999999999997</v>
      </c>
      <c r="I991" s="178"/>
      <c r="J991" s="179">
        <f>ROUND(I991*H991,0)</f>
        <v>0</v>
      </c>
      <c r="K991" s="175" t="s">
        <v>343</v>
      </c>
      <c r="L991" s="38"/>
      <c r="M991" s="180" t="s">
        <v>1</v>
      </c>
      <c r="N991" s="181" t="s">
        <v>42</v>
      </c>
      <c r="O991" s="76"/>
      <c r="P991" s="182">
        <f>O991*H991</f>
        <v>0</v>
      </c>
      <c r="Q991" s="182">
        <v>0</v>
      </c>
      <c r="R991" s="182">
        <f>Q991*H991</f>
        <v>0</v>
      </c>
      <c r="S991" s="182">
        <v>0</v>
      </c>
      <c r="T991" s="183">
        <f>S991*H991</f>
        <v>0</v>
      </c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R991" s="184" t="s">
        <v>409</v>
      </c>
      <c r="AT991" s="184" t="s">
        <v>339</v>
      </c>
      <c r="AU991" s="184" t="s">
        <v>85</v>
      </c>
      <c r="AY991" s="18" t="s">
        <v>337</v>
      </c>
      <c r="BE991" s="185">
        <f>IF(N991="základní",J991,0)</f>
        <v>0</v>
      </c>
      <c r="BF991" s="185">
        <f>IF(N991="snížená",J991,0)</f>
        <v>0</v>
      </c>
      <c r="BG991" s="185">
        <f>IF(N991="zákl. přenesená",J991,0)</f>
        <v>0</v>
      </c>
      <c r="BH991" s="185">
        <f>IF(N991="sníž. přenesená",J991,0)</f>
        <v>0</v>
      </c>
      <c r="BI991" s="185">
        <f>IF(N991="nulová",J991,0)</f>
        <v>0</v>
      </c>
      <c r="BJ991" s="18" t="s">
        <v>8</v>
      </c>
      <c r="BK991" s="185">
        <f>ROUND(I991*H991,0)</f>
        <v>0</v>
      </c>
      <c r="BL991" s="18" t="s">
        <v>409</v>
      </c>
      <c r="BM991" s="184" t="s">
        <v>1553</v>
      </c>
    </row>
    <row r="992" s="12" customFormat="1" ht="22.8" customHeight="1">
      <c r="A992" s="12"/>
      <c r="B992" s="159"/>
      <c r="C992" s="12"/>
      <c r="D992" s="160" t="s">
        <v>76</v>
      </c>
      <c r="E992" s="170" t="s">
        <v>1554</v>
      </c>
      <c r="F992" s="170" t="s">
        <v>1555</v>
      </c>
      <c r="G992" s="12"/>
      <c r="H992" s="12"/>
      <c r="I992" s="162"/>
      <c r="J992" s="171">
        <f>BK992</f>
        <v>0</v>
      </c>
      <c r="K992" s="12"/>
      <c r="L992" s="159"/>
      <c r="M992" s="164"/>
      <c r="N992" s="165"/>
      <c r="O992" s="165"/>
      <c r="P992" s="166">
        <f>SUM(P993:P1067)</f>
        <v>0</v>
      </c>
      <c r="Q992" s="165"/>
      <c r="R992" s="166">
        <f>SUM(R993:R1067)</f>
        <v>6.1037582446799998</v>
      </c>
      <c r="S992" s="165"/>
      <c r="T992" s="167">
        <f>SUM(T993:T1067)</f>
        <v>0</v>
      </c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R992" s="160" t="s">
        <v>85</v>
      </c>
      <c r="AT992" s="168" t="s">
        <v>76</v>
      </c>
      <c r="AU992" s="168" t="s">
        <v>8</v>
      </c>
      <c r="AY992" s="160" t="s">
        <v>337</v>
      </c>
      <c r="BK992" s="169">
        <f>SUM(BK993:BK1067)</f>
        <v>0</v>
      </c>
    </row>
    <row r="993" s="2" customFormat="1" ht="24.15" customHeight="1">
      <c r="A993" s="37"/>
      <c r="B993" s="172"/>
      <c r="C993" s="173" t="s">
        <v>1556</v>
      </c>
      <c r="D993" s="173" t="s">
        <v>339</v>
      </c>
      <c r="E993" s="174" t="s">
        <v>1557</v>
      </c>
      <c r="F993" s="175" t="s">
        <v>1558</v>
      </c>
      <c r="G993" s="176" t="s">
        <v>342</v>
      </c>
      <c r="H993" s="177">
        <v>33.731000000000002</v>
      </c>
      <c r="I993" s="178"/>
      <c r="J993" s="179">
        <f>ROUND(I993*H993,0)</f>
        <v>0</v>
      </c>
      <c r="K993" s="175" t="s">
        <v>343</v>
      </c>
      <c r="L993" s="38"/>
      <c r="M993" s="180" t="s">
        <v>1</v>
      </c>
      <c r="N993" s="181" t="s">
        <v>42</v>
      </c>
      <c r="O993" s="76"/>
      <c r="P993" s="182">
        <f>O993*H993</f>
        <v>0</v>
      </c>
      <c r="Q993" s="182">
        <v>0.025506899999999999</v>
      </c>
      <c r="R993" s="182">
        <f>Q993*H993</f>
        <v>0.86037324390000003</v>
      </c>
      <c r="S993" s="182">
        <v>0</v>
      </c>
      <c r="T993" s="183">
        <f>S993*H993</f>
        <v>0</v>
      </c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R993" s="184" t="s">
        <v>409</v>
      </c>
      <c r="AT993" s="184" t="s">
        <v>339</v>
      </c>
      <c r="AU993" s="184" t="s">
        <v>85</v>
      </c>
      <c r="AY993" s="18" t="s">
        <v>337</v>
      </c>
      <c r="BE993" s="185">
        <f>IF(N993="základní",J993,0)</f>
        <v>0</v>
      </c>
      <c r="BF993" s="185">
        <f>IF(N993="snížená",J993,0)</f>
        <v>0</v>
      </c>
      <c r="BG993" s="185">
        <f>IF(N993="zákl. přenesená",J993,0)</f>
        <v>0</v>
      </c>
      <c r="BH993" s="185">
        <f>IF(N993="sníž. přenesená",J993,0)</f>
        <v>0</v>
      </c>
      <c r="BI993" s="185">
        <f>IF(N993="nulová",J993,0)</f>
        <v>0</v>
      </c>
      <c r="BJ993" s="18" t="s">
        <v>8</v>
      </c>
      <c r="BK993" s="185">
        <f>ROUND(I993*H993,0)</f>
        <v>0</v>
      </c>
      <c r="BL993" s="18" t="s">
        <v>409</v>
      </c>
      <c r="BM993" s="184" t="s">
        <v>1559</v>
      </c>
    </row>
    <row r="994" s="13" customFormat="1">
      <c r="A994" s="13"/>
      <c r="B994" s="186"/>
      <c r="C994" s="13"/>
      <c r="D994" s="187" t="s">
        <v>345</v>
      </c>
      <c r="E994" s="188" t="s">
        <v>1</v>
      </c>
      <c r="F994" s="189" t="s">
        <v>1560</v>
      </c>
      <c r="G994" s="13"/>
      <c r="H994" s="190">
        <v>10.131</v>
      </c>
      <c r="I994" s="191"/>
      <c r="J994" s="13"/>
      <c r="K994" s="13"/>
      <c r="L994" s="186"/>
      <c r="M994" s="192"/>
      <c r="N994" s="193"/>
      <c r="O994" s="193"/>
      <c r="P994" s="193"/>
      <c r="Q994" s="193"/>
      <c r="R994" s="193"/>
      <c r="S994" s="193"/>
      <c r="T994" s="194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188" t="s">
        <v>345</v>
      </c>
      <c r="AU994" s="188" t="s">
        <v>85</v>
      </c>
      <c r="AV994" s="13" t="s">
        <v>85</v>
      </c>
      <c r="AW994" s="13" t="s">
        <v>33</v>
      </c>
      <c r="AX994" s="13" t="s">
        <v>77</v>
      </c>
      <c r="AY994" s="188" t="s">
        <v>337</v>
      </c>
    </row>
    <row r="995" s="13" customFormat="1">
      <c r="A995" s="13"/>
      <c r="B995" s="186"/>
      <c r="C995" s="13"/>
      <c r="D995" s="187" t="s">
        <v>345</v>
      </c>
      <c r="E995" s="188" t="s">
        <v>1</v>
      </c>
      <c r="F995" s="189" t="s">
        <v>1561</v>
      </c>
      <c r="G995" s="13"/>
      <c r="H995" s="190">
        <v>9.5</v>
      </c>
      <c r="I995" s="191"/>
      <c r="J995" s="13"/>
      <c r="K995" s="13"/>
      <c r="L995" s="186"/>
      <c r="M995" s="192"/>
      <c r="N995" s="193"/>
      <c r="O995" s="193"/>
      <c r="P995" s="193"/>
      <c r="Q995" s="193"/>
      <c r="R995" s="193"/>
      <c r="S995" s="193"/>
      <c r="T995" s="194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188" t="s">
        <v>345</v>
      </c>
      <c r="AU995" s="188" t="s">
        <v>85</v>
      </c>
      <c r="AV995" s="13" t="s">
        <v>85</v>
      </c>
      <c r="AW995" s="13" t="s">
        <v>33</v>
      </c>
      <c r="AX995" s="13" t="s">
        <v>77</v>
      </c>
      <c r="AY995" s="188" t="s">
        <v>337</v>
      </c>
    </row>
    <row r="996" s="13" customFormat="1">
      <c r="A996" s="13"/>
      <c r="B996" s="186"/>
      <c r="C996" s="13"/>
      <c r="D996" s="187" t="s">
        <v>345</v>
      </c>
      <c r="E996" s="188" t="s">
        <v>1</v>
      </c>
      <c r="F996" s="189" t="s">
        <v>1562</v>
      </c>
      <c r="G996" s="13"/>
      <c r="H996" s="190">
        <v>10.5</v>
      </c>
      <c r="I996" s="191"/>
      <c r="J996" s="13"/>
      <c r="K996" s="13"/>
      <c r="L996" s="186"/>
      <c r="M996" s="192"/>
      <c r="N996" s="193"/>
      <c r="O996" s="193"/>
      <c r="P996" s="193"/>
      <c r="Q996" s="193"/>
      <c r="R996" s="193"/>
      <c r="S996" s="193"/>
      <c r="T996" s="194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188" t="s">
        <v>345</v>
      </c>
      <c r="AU996" s="188" t="s">
        <v>85</v>
      </c>
      <c r="AV996" s="13" t="s">
        <v>85</v>
      </c>
      <c r="AW996" s="13" t="s">
        <v>33</v>
      </c>
      <c r="AX996" s="13" t="s">
        <v>77</v>
      </c>
      <c r="AY996" s="188" t="s">
        <v>337</v>
      </c>
    </row>
    <row r="997" s="13" customFormat="1">
      <c r="A997" s="13"/>
      <c r="B997" s="186"/>
      <c r="C997" s="13"/>
      <c r="D997" s="187" t="s">
        <v>345</v>
      </c>
      <c r="E997" s="188" t="s">
        <v>1</v>
      </c>
      <c r="F997" s="189" t="s">
        <v>1563</v>
      </c>
      <c r="G997" s="13"/>
      <c r="H997" s="190">
        <v>3.6000000000000001</v>
      </c>
      <c r="I997" s="191"/>
      <c r="J997" s="13"/>
      <c r="K997" s="13"/>
      <c r="L997" s="186"/>
      <c r="M997" s="192"/>
      <c r="N997" s="193"/>
      <c r="O997" s="193"/>
      <c r="P997" s="193"/>
      <c r="Q997" s="193"/>
      <c r="R997" s="193"/>
      <c r="S997" s="193"/>
      <c r="T997" s="194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188" t="s">
        <v>345</v>
      </c>
      <c r="AU997" s="188" t="s">
        <v>85</v>
      </c>
      <c r="AV997" s="13" t="s">
        <v>85</v>
      </c>
      <c r="AW997" s="13" t="s">
        <v>33</v>
      </c>
      <c r="AX997" s="13" t="s">
        <v>77</v>
      </c>
      <c r="AY997" s="188" t="s">
        <v>337</v>
      </c>
    </row>
    <row r="998" s="14" customFormat="1">
      <c r="A998" s="14"/>
      <c r="B998" s="195"/>
      <c r="C998" s="14"/>
      <c r="D998" s="187" t="s">
        <v>345</v>
      </c>
      <c r="E998" s="196" t="s">
        <v>238</v>
      </c>
      <c r="F998" s="197" t="s">
        <v>1564</v>
      </c>
      <c r="G998" s="14"/>
      <c r="H998" s="198">
        <v>33.731000000000002</v>
      </c>
      <c r="I998" s="199"/>
      <c r="J998" s="14"/>
      <c r="K998" s="14"/>
      <c r="L998" s="195"/>
      <c r="M998" s="200"/>
      <c r="N998" s="201"/>
      <c r="O998" s="201"/>
      <c r="P998" s="201"/>
      <c r="Q998" s="201"/>
      <c r="R998" s="201"/>
      <c r="S998" s="201"/>
      <c r="T998" s="202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196" t="s">
        <v>345</v>
      </c>
      <c r="AU998" s="196" t="s">
        <v>85</v>
      </c>
      <c r="AV998" s="14" t="s">
        <v>88</v>
      </c>
      <c r="AW998" s="14" t="s">
        <v>33</v>
      </c>
      <c r="AX998" s="14" t="s">
        <v>8</v>
      </c>
      <c r="AY998" s="196" t="s">
        <v>337</v>
      </c>
    </row>
    <row r="999" s="2" customFormat="1" ht="24.15" customHeight="1">
      <c r="A999" s="37"/>
      <c r="B999" s="172"/>
      <c r="C999" s="173" t="s">
        <v>1565</v>
      </c>
      <c r="D999" s="173" t="s">
        <v>339</v>
      </c>
      <c r="E999" s="174" t="s">
        <v>1566</v>
      </c>
      <c r="F999" s="175" t="s">
        <v>1567</v>
      </c>
      <c r="G999" s="176" t="s">
        <v>342</v>
      </c>
      <c r="H999" s="177">
        <v>26.126000000000001</v>
      </c>
      <c r="I999" s="178"/>
      <c r="J999" s="179">
        <f>ROUND(I999*H999,0)</f>
        <v>0</v>
      </c>
      <c r="K999" s="175" t="s">
        <v>343</v>
      </c>
      <c r="L999" s="38"/>
      <c r="M999" s="180" t="s">
        <v>1</v>
      </c>
      <c r="N999" s="181" t="s">
        <v>42</v>
      </c>
      <c r="O999" s="76"/>
      <c r="P999" s="182">
        <f>O999*H999</f>
        <v>0</v>
      </c>
      <c r="Q999" s="182">
        <v>0.026136900000000001</v>
      </c>
      <c r="R999" s="182">
        <f>Q999*H999</f>
        <v>0.68285264940000001</v>
      </c>
      <c r="S999" s="182">
        <v>0</v>
      </c>
      <c r="T999" s="183">
        <f>S999*H999</f>
        <v>0</v>
      </c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R999" s="184" t="s">
        <v>409</v>
      </c>
      <c r="AT999" s="184" t="s">
        <v>339</v>
      </c>
      <c r="AU999" s="184" t="s">
        <v>85</v>
      </c>
      <c r="AY999" s="18" t="s">
        <v>337</v>
      </c>
      <c r="BE999" s="185">
        <f>IF(N999="základní",J999,0)</f>
        <v>0</v>
      </c>
      <c r="BF999" s="185">
        <f>IF(N999="snížená",J999,0)</f>
        <v>0</v>
      </c>
      <c r="BG999" s="185">
        <f>IF(N999="zákl. přenesená",J999,0)</f>
        <v>0</v>
      </c>
      <c r="BH999" s="185">
        <f>IF(N999="sníž. přenesená",J999,0)</f>
        <v>0</v>
      </c>
      <c r="BI999" s="185">
        <f>IF(N999="nulová",J999,0)</f>
        <v>0</v>
      </c>
      <c r="BJ999" s="18" t="s">
        <v>8</v>
      </c>
      <c r="BK999" s="185">
        <f>ROUND(I999*H999,0)</f>
        <v>0</v>
      </c>
      <c r="BL999" s="18" t="s">
        <v>409</v>
      </c>
      <c r="BM999" s="184" t="s">
        <v>1568</v>
      </c>
    </row>
    <row r="1000" s="13" customFormat="1">
      <c r="A1000" s="13"/>
      <c r="B1000" s="186"/>
      <c r="C1000" s="13"/>
      <c r="D1000" s="187" t="s">
        <v>345</v>
      </c>
      <c r="E1000" s="188" t="s">
        <v>1</v>
      </c>
      <c r="F1000" s="189" t="s">
        <v>1569</v>
      </c>
      <c r="G1000" s="13"/>
      <c r="H1000" s="190">
        <v>26.126000000000001</v>
      </c>
      <c r="I1000" s="191"/>
      <c r="J1000" s="13"/>
      <c r="K1000" s="13"/>
      <c r="L1000" s="186"/>
      <c r="M1000" s="192"/>
      <c r="N1000" s="193"/>
      <c r="O1000" s="193"/>
      <c r="P1000" s="193"/>
      <c r="Q1000" s="193"/>
      <c r="R1000" s="193"/>
      <c r="S1000" s="193"/>
      <c r="T1000" s="194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188" t="s">
        <v>345</v>
      </c>
      <c r="AU1000" s="188" t="s">
        <v>85</v>
      </c>
      <c r="AV1000" s="13" t="s">
        <v>85</v>
      </c>
      <c r="AW1000" s="13" t="s">
        <v>33</v>
      </c>
      <c r="AX1000" s="13" t="s">
        <v>77</v>
      </c>
      <c r="AY1000" s="188" t="s">
        <v>337</v>
      </c>
    </row>
    <row r="1001" s="14" customFormat="1">
      <c r="A1001" s="14"/>
      <c r="B1001" s="195"/>
      <c r="C1001" s="14"/>
      <c r="D1001" s="187" t="s">
        <v>345</v>
      </c>
      <c r="E1001" s="196" t="s">
        <v>241</v>
      </c>
      <c r="F1001" s="197" t="s">
        <v>1570</v>
      </c>
      <c r="G1001" s="14"/>
      <c r="H1001" s="198">
        <v>26.126000000000001</v>
      </c>
      <c r="I1001" s="199"/>
      <c r="J1001" s="14"/>
      <c r="K1001" s="14"/>
      <c r="L1001" s="195"/>
      <c r="M1001" s="200"/>
      <c r="N1001" s="201"/>
      <c r="O1001" s="201"/>
      <c r="P1001" s="201"/>
      <c r="Q1001" s="201"/>
      <c r="R1001" s="201"/>
      <c r="S1001" s="201"/>
      <c r="T1001" s="202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196" t="s">
        <v>345</v>
      </c>
      <c r="AU1001" s="196" t="s">
        <v>85</v>
      </c>
      <c r="AV1001" s="14" t="s">
        <v>88</v>
      </c>
      <c r="AW1001" s="14" t="s">
        <v>33</v>
      </c>
      <c r="AX1001" s="14" t="s">
        <v>8</v>
      </c>
      <c r="AY1001" s="196" t="s">
        <v>337</v>
      </c>
    </row>
    <row r="1002" s="2" customFormat="1" ht="16.5" customHeight="1">
      <c r="A1002" s="37"/>
      <c r="B1002" s="172"/>
      <c r="C1002" s="173" t="s">
        <v>1571</v>
      </c>
      <c r="D1002" s="173" t="s">
        <v>339</v>
      </c>
      <c r="E1002" s="174" t="s">
        <v>1572</v>
      </c>
      <c r="F1002" s="175" t="s">
        <v>1573</v>
      </c>
      <c r="G1002" s="176" t="s">
        <v>342</v>
      </c>
      <c r="H1002" s="177">
        <v>70.245000000000005</v>
      </c>
      <c r="I1002" s="178"/>
      <c r="J1002" s="179">
        <f>ROUND(I1002*H1002,0)</f>
        <v>0</v>
      </c>
      <c r="K1002" s="175" t="s">
        <v>343</v>
      </c>
      <c r="L1002" s="38"/>
      <c r="M1002" s="180" t="s">
        <v>1</v>
      </c>
      <c r="N1002" s="181" t="s">
        <v>42</v>
      </c>
      <c r="O1002" s="76"/>
      <c r="P1002" s="182">
        <f>O1002*H1002</f>
        <v>0</v>
      </c>
      <c r="Q1002" s="182">
        <v>0.00020000000000000001</v>
      </c>
      <c r="R1002" s="182">
        <f>Q1002*H1002</f>
        <v>0.014049000000000001</v>
      </c>
      <c r="S1002" s="182">
        <v>0</v>
      </c>
      <c r="T1002" s="183">
        <f>S1002*H1002</f>
        <v>0</v>
      </c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R1002" s="184" t="s">
        <v>409</v>
      </c>
      <c r="AT1002" s="184" t="s">
        <v>339</v>
      </c>
      <c r="AU1002" s="184" t="s">
        <v>85</v>
      </c>
      <c r="AY1002" s="18" t="s">
        <v>337</v>
      </c>
      <c r="BE1002" s="185">
        <f>IF(N1002="základní",J1002,0)</f>
        <v>0</v>
      </c>
      <c r="BF1002" s="185">
        <f>IF(N1002="snížená",J1002,0)</f>
        <v>0</v>
      </c>
      <c r="BG1002" s="185">
        <f>IF(N1002="zákl. přenesená",J1002,0)</f>
        <v>0</v>
      </c>
      <c r="BH1002" s="185">
        <f>IF(N1002="sníž. přenesená",J1002,0)</f>
        <v>0</v>
      </c>
      <c r="BI1002" s="185">
        <f>IF(N1002="nulová",J1002,0)</f>
        <v>0</v>
      </c>
      <c r="BJ1002" s="18" t="s">
        <v>8</v>
      </c>
      <c r="BK1002" s="185">
        <f>ROUND(I1002*H1002,0)</f>
        <v>0</v>
      </c>
      <c r="BL1002" s="18" t="s">
        <v>409</v>
      </c>
      <c r="BM1002" s="184" t="s">
        <v>1574</v>
      </c>
    </row>
    <row r="1003" s="13" customFormat="1">
      <c r="A1003" s="13"/>
      <c r="B1003" s="186"/>
      <c r="C1003" s="13"/>
      <c r="D1003" s="187" t="s">
        <v>345</v>
      </c>
      <c r="E1003" s="188" t="s">
        <v>1</v>
      </c>
      <c r="F1003" s="189" t="s">
        <v>1575</v>
      </c>
      <c r="G1003" s="13"/>
      <c r="H1003" s="190">
        <v>70.245000000000005</v>
      </c>
      <c r="I1003" s="191"/>
      <c r="J1003" s="13"/>
      <c r="K1003" s="13"/>
      <c r="L1003" s="186"/>
      <c r="M1003" s="192"/>
      <c r="N1003" s="193"/>
      <c r="O1003" s="193"/>
      <c r="P1003" s="193"/>
      <c r="Q1003" s="193"/>
      <c r="R1003" s="193"/>
      <c r="S1003" s="193"/>
      <c r="T1003" s="194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188" t="s">
        <v>345</v>
      </c>
      <c r="AU1003" s="188" t="s">
        <v>85</v>
      </c>
      <c r="AV1003" s="13" t="s">
        <v>85</v>
      </c>
      <c r="AW1003" s="13" t="s">
        <v>33</v>
      </c>
      <c r="AX1003" s="13" t="s">
        <v>8</v>
      </c>
      <c r="AY1003" s="188" t="s">
        <v>337</v>
      </c>
    </row>
    <row r="1004" s="2" customFormat="1" ht="16.5" customHeight="1">
      <c r="A1004" s="37"/>
      <c r="B1004" s="172"/>
      <c r="C1004" s="173" t="s">
        <v>1576</v>
      </c>
      <c r="D1004" s="173" t="s">
        <v>339</v>
      </c>
      <c r="E1004" s="174" t="s">
        <v>1577</v>
      </c>
      <c r="F1004" s="175" t="s">
        <v>1578</v>
      </c>
      <c r="G1004" s="176" t="s">
        <v>342</v>
      </c>
      <c r="H1004" s="177">
        <v>10.497999999999999</v>
      </c>
      <c r="I1004" s="178"/>
      <c r="J1004" s="179">
        <f>ROUND(I1004*H1004,0)</f>
        <v>0</v>
      </c>
      <c r="K1004" s="175" t="s">
        <v>343</v>
      </c>
      <c r="L1004" s="38"/>
      <c r="M1004" s="180" t="s">
        <v>1</v>
      </c>
      <c r="N1004" s="181" t="s">
        <v>42</v>
      </c>
      <c r="O1004" s="76"/>
      <c r="P1004" s="182">
        <f>O1004*H1004</f>
        <v>0</v>
      </c>
      <c r="Q1004" s="182">
        <v>0</v>
      </c>
      <c r="R1004" s="182">
        <f>Q1004*H1004</f>
        <v>0</v>
      </c>
      <c r="S1004" s="182">
        <v>0</v>
      </c>
      <c r="T1004" s="183">
        <f>S1004*H1004</f>
        <v>0</v>
      </c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R1004" s="184" t="s">
        <v>409</v>
      </c>
      <c r="AT1004" s="184" t="s">
        <v>339</v>
      </c>
      <c r="AU1004" s="184" t="s">
        <v>85</v>
      </c>
      <c r="AY1004" s="18" t="s">
        <v>337</v>
      </c>
      <c r="BE1004" s="185">
        <f>IF(N1004="základní",J1004,0)</f>
        <v>0</v>
      </c>
      <c r="BF1004" s="185">
        <f>IF(N1004="snížená",J1004,0)</f>
        <v>0</v>
      </c>
      <c r="BG1004" s="185">
        <f>IF(N1004="zákl. přenesená",J1004,0)</f>
        <v>0</v>
      </c>
      <c r="BH1004" s="185">
        <f>IF(N1004="sníž. přenesená",J1004,0)</f>
        <v>0</v>
      </c>
      <c r="BI1004" s="185">
        <f>IF(N1004="nulová",J1004,0)</f>
        <v>0</v>
      </c>
      <c r="BJ1004" s="18" t="s">
        <v>8</v>
      </c>
      <c r="BK1004" s="185">
        <f>ROUND(I1004*H1004,0)</f>
        <v>0</v>
      </c>
      <c r="BL1004" s="18" t="s">
        <v>409</v>
      </c>
      <c r="BM1004" s="184" t="s">
        <v>1579</v>
      </c>
    </row>
    <row r="1005" s="13" customFormat="1">
      <c r="A1005" s="13"/>
      <c r="B1005" s="186"/>
      <c r="C1005" s="13"/>
      <c r="D1005" s="187" t="s">
        <v>345</v>
      </c>
      <c r="E1005" s="188" t="s">
        <v>1</v>
      </c>
      <c r="F1005" s="189" t="s">
        <v>247</v>
      </c>
      <c r="G1005" s="13"/>
      <c r="H1005" s="190">
        <v>10.497999999999999</v>
      </c>
      <c r="I1005" s="191"/>
      <c r="J1005" s="13"/>
      <c r="K1005" s="13"/>
      <c r="L1005" s="186"/>
      <c r="M1005" s="192"/>
      <c r="N1005" s="193"/>
      <c r="O1005" s="193"/>
      <c r="P1005" s="193"/>
      <c r="Q1005" s="193"/>
      <c r="R1005" s="193"/>
      <c r="S1005" s="193"/>
      <c r="T1005" s="194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188" t="s">
        <v>345</v>
      </c>
      <c r="AU1005" s="188" t="s">
        <v>85</v>
      </c>
      <c r="AV1005" s="13" t="s">
        <v>85</v>
      </c>
      <c r="AW1005" s="13" t="s">
        <v>33</v>
      </c>
      <c r="AX1005" s="13" t="s">
        <v>8</v>
      </c>
      <c r="AY1005" s="188" t="s">
        <v>337</v>
      </c>
    </row>
    <row r="1006" s="2" customFormat="1" ht="24.15" customHeight="1">
      <c r="A1006" s="37"/>
      <c r="B1006" s="172"/>
      <c r="C1006" s="211" t="s">
        <v>1580</v>
      </c>
      <c r="D1006" s="211" t="s">
        <v>400</v>
      </c>
      <c r="E1006" s="212" t="s">
        <v>1581</v>
      </c>
      <c r="F1006" s="213" t="s">
        <v>1582</v>
      </c>
      <c r="G1006" s="214" t="s">
        <v>342</v>
      </c>
      <c r="H1006" s="215">
        <v>11.548</v>
      </c>
      <c r="I1006" s="216"/>
      <c r="J1006" s="217">
        <f>ROUND(I1006*H1006,0)</f>
        <v>0</v>
      </c>
      <c r="K1006" s="213" t="s">
        <v>343</v>
      </c>
      <c r="L1006" s="218"/>
      <c r="M1006" s="219" t="s">
        <v>1</v>
      </c>
      <c r="N1006" s="220" t="s">
        <v>42</v>
      </c>
      <c r="O1006" s="76"/>
      <c r="P1006" s="182">
        <f>O1006*H1006</f>
        <v>0</v>
      </c>
      <c r="Q1006" s="182">
        <v>0.00011</v>
      </c>
      <c r="R1006" s="182">
        <f>Q1006*H1006</f>
        <v>0.0012702800000000002</v>
      </c>
      <c r="S1006" s="182">
        <v>0</v>
      </c>
      <c r="T1006" s="183">
        <f>S1006*H1006</f>
        <v>0</v>
      </c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R1006" s="184" t="s">
        <v>506</v>
      </c>
      <c r="AT1006" s="184" t="s">
        <v>400</v>
      </c>
      <c r="AU1006" s="184" t="s">
        <v>85</v>
      </c>
      <c r="AY1006" s="18" t="s">
        <v>337</v>
      </c>
      <c r="BE1006" s="185">
        <f>IF(N1006="základní",J1006,0)</f>
        <v>0</v>
      </c>
      <c r="BF1006" s="185">
        <f>IF(N1006="snížená",J1006,0)</f>
        <v>0</v>
      </c>
      <c r="BG1006" s="185">
        <f>IF(N1006="zákl. přenesená",J1006,0)</f>
        <v>0</v>
      </c>
      <c r="BH1006" s="185">
        <f>IF(N1006="sníž. přenesená",J1006,0)</f>
        <v>0</v>
      </c>
      <c r="BI1006" s="185">
        <f>IF(N1006="nulová",J1006,0)</f>
        <v>0</v>
      </c>
      <c r="BJ1006" s="18" t="s">
        <v>8</v>
      </c>
      <c r="BK1006" s="185">
        <f>ROUND(I1006*H1006,0)</f>
        <v>0</v>
      </c>
      <c r="BL1006" s="18" t="s">
        <v>409</v>
      </c>
      <c r="BM1006" s="184" t="s">
        <v>1583</v>
      </c>
    </row>
    <row r="1007" s="13" customFormat="1">
      <c r="A1007" s="13"/>
      <c r="B1007" s="186"/>
      <c r="C1007" s="13"/>
      <c r="D1007" s="187" t="s">
        <v>345</v>
      </c>
      <c r="E1007" s="188" t="s">
        <v>1</v>
      </c>
      <c r="F1007" s="189" t="s">
        <v>1584</v>
      </c>
      <c r="G1007" s="13"/>
      <c r="H1007" s="190">
        <v>11.548</v>
      </c>
      <c r="I1007" s="191"/>
      <c r="J1007" s="13"/>
      <c r="K1007" s="13"/>
      <c r="L1007" s="186"/>
      <c r="M1007" s="192"/>
      <c r="N1007" s="193"/>
      <c r="O1007" s="193"/>
      <c r="P1007" s="193"/>
      <c r="Q1007" s="193"/>
      <c r="R1007" s="193"/>
      <c r="S1007" s="193"/>
      <c r="T1007" s="194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188" t="s">
        <v>345</v>
      </c>
      <c r="AU1007" s="188" t="s">
        <v>85</v>
      </c>
      <c r="AV1007" s="13" t="s">
        <v>85</v>
      </c>
      <c r="AW1007" s="13" t="s">
        <v>33</v>
      </c>
      <c r="AX1007" s="13" t="s">
        <v>8</v>
      </c>
      <c r="AY1007" s="188" t="s">
        <v>337</v>
      </c>
    </row>
    <row r="1008" s="2" customFormat="1" ht="21.75" customHeight="1">
      <c r="A1008" s="37"/>
      <c r="B1008" s="172"/>
      <c r="C1008" s="173" t="s">
        <v>1585</v>
      </c>
      <c r="D1008" s="173" t="s">
        <v>339</v>
      </c>
      <c r="E1008" s="174" t="s">
        <v>1586</v>
      </c>
      <c r="F1008" s="175" t="s">
        <v>1587</v>
      </c>
      <c r="G1008" s="176" t="s">
        <v>342</v>
      </c>
      <c r="H1008" s="177">
        <v>10.497999999999999</v>
      </c>
      <c r="I1008" s="178"/>
      <c r="J1008" s="179">
        <f>ROUND(I1008*H1008,0)</f>
        <v>0</v>
      </c>
      <c r="K1008" s="175" t="s">
        <v>343</v>
      </c>
      <c r="L1008" s="38"/>
      <c r="M1008" s="180" t="s">
        <v>1</v>
      </c>
      <c r="N1008" s="181" t="s">
        <v>42</v>
      </c>
      <c r="O1008" s="76"/>
      <c r="P1008" s="182">
        <f>O1008*H1008</f>
        <v>0</v>
      </c>
      <c r="Q1008" s="182">
        <v>0</v>
      </c>
      <c r="R1008" s="182">
        <f>Q1008*H1008</f>
        <v>0</v>
      </c>
      <c r="S1008" s="182">
        <v>0</v>
      </c>
      <c r="T1008" s="183">
        <f>S1008*H1008</f>
        <v>0</v>
      </c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R1008" s="184" t="s">
        <v>409</v>
      </c>
      <c r="AT1008" s="184" t="s">
        <v>339</v>
      </c>
      <c r="AU1008" s="184" t="s">
        <v>85</v>
      </c>
      <c r="AY1008" s="18" t="s">
        <v>337</v>
      </c>
      <c r="BE1008" s="185">
        <f>IF(N1008="základní",J1008,0)</f>
        <v>0</v>
      </c>
      <c r="BF1008" s="185">
        <f>IF(N1008="snížená",J1008,0)</f>
        <v>0</v>
      </c>
      <c r="BG1008" s="185">
        <f>IF(N1008="zákl. přenesená",J1008,0)</f>
        <v>0</v>
      </c>
      <c r="BH1008" s="185">
        <f>IF(N1008="sníž. přenesená",J1008,0)</f>
        <v>0</v>
      </c>
      <c r="BI1008" s="185">
        <f>IF(N1008="nulová",J1008,0)</f>
        <v>0</v>
      </c>
      <c r="BJ1008" s="18" t="s">
        <v>8</v>
      </c>
      <c r="BK1008" s="185">
        <f>ROUND(I1008*H1008,0)</f>
        <v>0</v>
      </c>
      <c r="BL1008" s="18" t="s">
        <v>409</v>
      </c>
      <c r="BM1008" s="184" t="s">
        <v>1588</v>
      </c>
    </row>
    <row r="1009" s="13" customFormat="1">
      <c r="A1009" s="13"/>
      <c r="B1009" s="186"/>
      <c r="C1009" s="13"/>
      <c r="D1009" s="187" t="s">
        <v>345</v>
      </c>
      <c r="E1009" s="188" t="s">
        <v>1</v>
      </c>
      <c r="F1009" s="189" t="s">
        <v>247</v>
      </c>
      <c r="G1009" s="13"/>
      <c r="H1009" s="190">
        <v>10.497999999999999</v>
      </c>
      <c r="I1009" s="191"/>
      <c r="J1009" s="13"/>
      <c r="K1009" s="13"/>
      <c r="L1009" s="186"/>
      <c r="M1009" s="192"/>
      <c r="N1009" s="193"/>
      <c r="O1009" s="193"/>
      <c r="P1009" s="193"/>
      <c r="Q1009" s="193"/>
      <c r="R1009" s="193"/>
      <c r="S1009" s="193"/>
      <c r="T1009" s="194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188" t="s">
        <v>345</v>
      </c>
      <c r="AU1009" s="188" t="s">
        <v>85</v>
      </c>
      <c r="AV1009" s="13" t="s">
        <v>85</v>
      </c>
      <c r="AW1009" s="13" t="s">
        <v>33</v>
      </c>
      <c r="AX1009" s="13" t="s">
        <v>8</v>
      </c>
      <c r="AY1009" s="188" t="s">
        <v>337</v>
      </c>
    </row>
    <row r="1010" s="2" customFormat="1" ht="24.15" customHeight="1">
      <c r="A1010" s="37"/>
      <c r="B1010" s="172"/>
      <c r="C1010" s="211" t="s">
        <v>1589</v>
      </c>
      <c r="D1010" s="211" t="s">
        <v>400</v>
      </c>
      <c r="E1010" s="212" t="s">
        <v>1590</v>
      </c>
      <c r="F1010" s="213" t="s">
        <v>1591</v>
      </c>
      <c r="G1010" s="214" t="s">
        <v>342</v>
      </c>
      <c r="H1010" s="215">
        <v>10.708</v>
      </c>
      <c r="I1010" s="216"/>
      <c r="J1010" s="217">
        <f>ROUND(I1010*H1010,0)</f>
        <v>0</v>
      </c>
      <c r="K1010" s="213" t="s">
        <v>343</v>
      </c>
      <c r="L1010" s="218"/>
      <c r="M1010" s="219" t="s">
        <v>1</v>
      </c>
      <c r="N1010" s="220" t="s">
        <v>42</v>
      </c>
      <c r="O1010" s="76"/>
      <c r="P1010" s="182">
        <f>O1010*H1010</f>
        <v>0</v>
      </c>
      <c r="Q1010" s="182">
        <v>0.0070000000000000001</v>
      </c>
      <c r="R1010" s="182">
        <f>Q1010*H1010</f>
        <v>0.074956000000000009</v>
      </c>
      <c r="S1010" s="182">
        <v>0</v>
      </c>
      <c r="T1010" s="183">
        <f>S1010*H1010</f>
        <v>0</v>
      </c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R1010" s="184" t="s">
        <v>506</v>
      </c>
      <c r="AT1010" s="184" t="s">
        <v>400</v>
      </c>
      <c r="AU1010" s="184" t="s">
        <v>85</v>
      </c>
      <c r="AY1010" s="18" t="s">
        <v>337</v>
      </c>
      <c r="BE1010" s="185">
        <f>IF(N1010="základní",J1010,0)</f>
        <v>0</v>
      </c>
      <c r="BF1010" s="185">
        <f>IF(N1010="snížená",J1010,0)</f>
        <v>0</v>
      </c>
      <c r="BG1010" s="185">
        <f>IF(N1010="zákl. přenesená",J1010,0)</f>
        <v>0</v>
      </c>
      <c r="BH1010" s="185">
        <f>IF(N1010="sníž. přenesená",J1010,0)</f>
        <v>0</v>
      </c>
      <c r="BI1010" s="185">
        <f>IF(N1010="nulová",J1010,0)</f>
        <v>0</v>
      </c>
      <c r="BJ1010" s="18" t="s">
        <v>8</v>
      </c>
      <c r="BK1010" s="185">
        <f>ROUND(I1010*H1010,0)</f>
        <v>0</v>
      </c>
      <c r="BL1010" s="18" t="s">
        <v>409</v>
      </c>
      <c r="BM1010" s="184" t="s">
        <v>1592</v>
      </c>
    </row>
    <row r="1011" s="13" customFormat="1">
      <c r="A1011" s="13"/>
      <c r="B1011" s="186"/>
      <c r="C1011" s="13"/>
      <c r="D1011" s="187" t="s">
        <v>345</v>
      </c>
      <c r="E1011" s="188" t="s">
        <v>1</v>
      </c>
      <c r="F1011" s="189" t="s">
        <v>1593</v>
      </c>
      <c r="G1011" s="13"/>
      <c r="H1011" s="190">
        <v>10.708</v>
      </c>
      <c r="I1011" s="191"/>
      <c r="J1011" s="13"/>
      <c r="K1011" s="13"/>
      <c r="L1011" s="186"/>
      <c r="M1011" s="192"/>
      <c r="N1011" s="193"/>
      <c r="O1011" s="193"/>
      <c r="P1011" s="193"/>
      <c r="Q1011" s="193"/>
      <c r="R1011" s="193"/>
      <c r="S1011" s="193"/>
      <c r="T1011" s="194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188" t="s">
        <v>345</v>
      </c>
      <c r="AU1011" s="188" t="s">
        <v>85</v>
      </c>
      <c r="AV1011" s="13" t="s">
        <v>85</v>
      </c>
      <c r="AW1011" s="13" t="s">
        <v>33</v>
      </c>
      <c r="AX1011" s="13" t="s">
        <v>8</v>
      </c>
      <c r="AY1011" s="188" t="s">
        <v>337</v>
      </c>
    </row>
    <row r="1012" s="2" customFormat="1" ht="33" customHeight="1">
      <c r="A1012" s="37"/>
      <c r="B1012" s="172"/>
      <c r="C1012" s="173" t="s">
        <v>1594</v>
      </c>
      <c r="D1012" s="173" t="s">
        <v>339</v>
      </c>
      <c r="E1012" s="174" t="s">
        <v>1595</v>
      </c>
      <c r="F1012" s="175" t="s">
        <v>1596</v>
      </c>
      <c r="G1012" s="176" t="s">
        <v>342</v>
      </c>
      <c r="H1012" s="177">
        <v>10.388</v>
      </c>
      <c r="I1012" s="178"/>
      <c r="J1012" s="179">
        <f>ROUND(I1012*H1012,0)</f>
        <v>0</v>
      </c>
      <c r="K1012" s="175" t="s">
        <v>343</v>
      </c>
      <c r="L1012" s="38"/>
      <c r="M1012" s="180" t="s">
        <v>1</v>
      </c>
      <c r="N1012" s="181" t="s">
        <v>42</v>
      </c>
      <c r="O1012" s="76"/>
      <c r="P1012" s="182">
        <f>O1012*H1012</f>
        <v>0</v>
      </c>
      <c r="Q1012" s="182">
        <v>0.060515399999999997</v>
      </c>
      <c r="R1012" s="182">
        <f>Q1012*H1012</f>
        <v>0.62863397519999997</v>
      </c>
      <c r="S1012" s="182">
        <v>0</v>
      </c>
      <c r="T1012" s="183">
        <f>S1012*H1012</f>
        <v>0</v>
      </c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R1012" s="184" t="s">
        <v>409</v>
      </c>
      <c r="AT1012" s="184" t="s">
        <v>339</v>
      </c>
      <c r="AU1012" s="184" t="s">
        <v>85</v>
      </c>
      <c r="AY1012" s="18" t="s">
        <v>337</v>
      </c>
      <c r="BE1012" s="185">
        <f>IF(N1012="základní",J1012,0)</f>
        <v>0</v>
      </c>
      <c r="BF1012" s="185">
        <f>IF(N1012="snížená",J1012,0)</f>
        <v>0</v>
      </c>
      <c r="BG1012" s="185">
        <f>IF(N1012="zákl. přenesená",J1012,0)</f>
        <v>0</v>
      </c>
      <c r="BH1012" s="185">
        <f>IF(N1012="sníž. přenesená",J1012,0)</f>
        <v>0</v>
      </c>
      <c r="BI1012" s="185">
        <f>IF(N1012="nulová",J1012,0)</f>
        <v>0</v>
      </c>
      <c r="BJ1012" s="18" t="s">
        <v>8</v>
      </c>
      <c r="BK1012" s="185">
        <f>ROUND(I1012*H1012,0)</f>
        <v>0</v>
      </c>
      <c r="BL1012" s="18" t="s">
        <v>409</v>
      </c>
      <c r="BM1012" s="184" t="s">
        <v>1597</v>
      </c>
    </row>
    <row r="1013" s="13" customFormat="1">
      <c r="A1013" s="13"/>
      <c r="B1013" s="186"/>
      <c r="C1013" s="13"/>
      <c r="D1013" s="187" t="s">
        <v>345</v>
      </c>
      <c r="E1013" s="188" t="s">
        <v>1</v>
      </c>
      <c r="F1013" s="189" t="s">
        <v>1598</v>
      </c>
      <c r="G1013" s="13"/>
      <c r="H1013" s="190">
        <v>10.388</v>
      </c>
      <c r="I1013" s="191"/>
      <c r="J1013" s="13"/>
      <c r="K1013" s="13"/>
      <c r="L1013" s="186"/>
      <c r="M1013" s="192"/>
      <c r="N1013" s="193"/>
      <c r="O1013" s="193"/>
      <c r="P1013" s="193"/>
      <c r="Q1013" s="193"/>
      <c r="R1013" s="193"/>
      <c r="S1013" s="193"/>
      <c r="T1013" s="19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188" t="s">
        <v>345</v>
      </c>
      <c r="AU1013" s="188" t="s">
        <v>85</v>
      </c>
      <c r="AV1013" s="13" t="s">
        <v>85</v>
      </c>
      <c r="AW1013" s="13" t="s">
        <v>33</v>
      </c>
      <c r="AX1013" s="13" t="s">
        <v>77</v>
      </c>
      <c r="AY1013" s="188" t="s">
        <v>337</v>
      </c>
    </row>
    <row r="1014" s="14" customFormat="1">
      <c r="A1014" s="14"/>
      <c r="B1014" s="195"/>
      <c r="C1014" s="14"/>
      <c r="D1014" s="187" t="s">
        <v>345</v>
      </c>
      <c r="E1014" s="196" t="s">
        <v>244</v>
      </c>
      <c r="F1014" s="197" t="s">
        <v>1599</v>
      </c>
      <c r="G1014" s="14"/>
      <c r="H1014" s="198">
        <v>10.388</v>
      </c>
      <c r="I1014" s="199"/>
      <c r="J1014" s="14"/>
      <c r="K1014" s="14"/>
      <c r="L1014" s="195"/>
      <c r="M1014" s="200"/>
      <c r="N1014" s="201"/>
      <c r="O1014" s="201"/>
      <c r="P1014" s="201"/>
      <c r="Q1014" s="201"/>
      <c r="R1014" s="201"/>
      <c r="S1014" s="201"/>
      <c r="T1014" s="202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196" t="s">
        <v>345</v>
      </c>
      <c r="AU1014" s="196" t="s">
        <v>85</v>
      </c>
      <c r="AV1014" s="14" t="s">
        <v>88</v>
      </c>
      <c r="AW1014" s="14" t="s">
        <v>33</v>
      </c>
      <c r="AX1014" s="14" t="s">
        <v>8</v>
      </c>
      <c r="AY1014" s="196" t="s">
        <v>337</v>
      </c>
    </row>
    <row r="1015" s="2" customFormat="1" ht="33" customHeight="1">
      <c r="A1015" s="37"/>
      <c r="B1015" s="172"/>
      <c r="C1015" s="173" t="s">
        <v>1600</v>
      </c>
      <c r="D1015" s="173" t="s">
        <v>339</v>
      </c>
      <c r="E1015" s="174" t="s">
        <v>1601</v>
      </c>
      <c r="F1015" s="175" t="s">
        <v>1602</v>
      </c>
      <c r="G1015" s="176" t="s">
        <v>342</v>
      </c>
      <c r="H1015" s="177">
        <v>10.497999999999999</v>
      </c>
      <c r="I1015" s="178"/>
      <c r="J1015" s="179">
        <f>ROUND(I1015*H1015,0)</f>
        <v>0</v>
      </c>
      <c r="K1015" s="175" t="s">
        <v>343</v>
      </c>
      <c r="L1015" s="38"/>
      <c r="M1015" s="180" t="s">
        <v>1</v>
      </c>
      <c r="N1015" s="181" t="s">
        <v>42</v>
      </c>
      <c r="O1015" s="76"/>
      <c r="P1015" s="182">
        <f>O1015*H1015</f>
        <v>0</v>
      </c>
      <c r="Q1015" s="182">
        <v>0.015564400000000001</v>
      </c>
      <c r="R1015" s="182">
        <f>Q1015*H1015</f>
        <v>0.16339507119999999</v>
      </c>
      <c r="S1015" s="182">
        <v>0</v>
      </c>
      <c r="T1015" s="183">
        <f>S1015*H1015</f>
        <v>0</v>
      </c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R1015" s="184" t="s">
        <v>409</v>
      </c>
      <c r="AT1015" s="184" t="s">
        <v>339</v>
      </c>
      <c r="AU1015" s="184" t="s">
        <v>85</v>
      </c>
      <c r="AY1015" s="18" t="s">
        <v>337</v>
      </c>
      <c r="BE1015" s="185">
        <f>IF(N1015="základní",J1015,0)</f>
        <v>0</v>
      </c>
      <c r="BF1015" s="185">
        <f>IF(N1015="snížená",J1015,0)</f>
        <v>0</v>
      </c>
      <c r="BG1015" s="185">
        <f>IF(N1015="zákl. přenesená",J1015,0)</f>
        <v>0</v>
      </c>
      <c r="BH1015" s="185">
        <f>IF(N1015="sníž. přenesená",J1015,0)</f>
        <v>0</v>
      </c>
      <c r="BI1015" s="185">
        <f>IF(N1015="nulová",J1015,0)</f>
        <v>0</v>
      </c>
      <c r="BJ1015" s="18" t="s">
        <v>8</v>
      </c>
      <c r="BK1015" s="185">
        <f>ROUND(I1015*H1015,0)</f>
        <v>0</v>
      </c>
      <c r="BL1015" s="18" t="s">
        <v>409</v>
      </c>
      <c r="BM1015" s="184" t="s">
        <v>1603</v>
      </c>
    </row>
    <row r="1016" s="13" customFormat="1">
      <c r="A1016" s="13"/>
      <c r="B1016" s="186"/>
      <c r="C1016" s="13"/>
      <c r="D1016" s="187" t="s">
        <v>345</v>
      </c>
      <c r="E1016" s="188" t="s">
        <v>1</v>
      </c>
      <c r="F1016" s="189" t="s">
        <v>1604</v>
      </c>
      <c r="G1016" s="13"/>
      <c r="H1016" s="190">
        <v>10.497999999999999</v>
      </c>
      <c r="I1016" s="191"/>
      <c r="J1016" s="13"/>
      <c r="K1016" s="13"/>
      <c r="L1016" s="186"/>
      <c r="M1016" s="192"/>
      <c r="N1016" s="193"/>
      <c r="O1016" s="193"/>
      <c r="P1016" s="193"/>
      <c r="Q1016" s="193"/>
      <c r="R1016" s="193"/>
      <c r="S1016" s="193"/>
      <c r="T1016" s="194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188" t="s">
        <v>345</v>
      </c>
      <c r="AU1016" s="188" t="s">
        <v>85</v>
      </c>
      <c r="AV1016" s="13" t="s">
        <v>85</v>
      </c>
      <c r="AW1016" s="13" t="s">
        <v>33</v>
      </c>
      <c r="AX1016" s="13" t="s">
        <v>77</v>
      </c>
      <c r="AY1016" s="188" t="s">
        <v>337</v>
      </c>
    </row>
    <row r="1017" s="14" customFormat="1">
      <c r="A1017" s="14"/>
      <c r="B1017" s="195"/>
      <c r="C1017" s="14"/>
      <c r="D1017" s="187" t="s">
        <v>345</v>
      </c>
      <c r="E1017" s="196" t="s">
        <v>247</v>
      </c>
      <c r="F1017" s="197" t="s">
        <v>1605</v>
      </c>
      <c r="G1017" s="14"/>
      <c r="H1017" s="198">
        <v>10.497999999999999</v>
      </c>
      <c r="I1017" s="199"/>
      <c r="J1017" s="14"/>
      <c r="K1017" s="14"/>
      <c r="L1017" s="195"/>
      <c r="M1017" s="200"/>
      <c r="N1017" s="201"/>
      <c r="O1017" s="201"/>
      <c r="P1017" s="201"/>
      <c r="Q1017" s="201"/>
      <c r="R1017" s="201"/>
      <c r="S1017" s="201"/>
      <c r="T1017" s="202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196" t="s">
        <v>345</v>
      </c>
      <c r="AU1017" s="196" t="s">
        <v>85</v>
      </c>
      <c r="AV1017" s="14" t="s">
        <v>88</v>
      </c>
      <c r="AW1017" s="14" t="s">
        <v>33</v>
      </c>
      <c r="AX1017" s="14" t="s">
        <v>8</v>
      </c>
      <c r="AY1017" s="196" t="s">
        <v>337</v>
      </c>
    </row>
    <row r="1018" s="2" customFormat="1" ht="24.15" customHeight="1">
      <c r="A1018" s="37"/>
      <c r="B1018" s="172"/>
      <c r="C1018" s="173" t="s">
        <v>1606</v>
      </c>
      <c r="D1018" s="173" t="s">
        <v>339</v>
      </c>
      <c r="E1018" s="174" t="s">
        <v>1607</v>
      </c>
      <c r="F1018" s="175" t="s">
        <v>1608</v>
      </c>
      <c r="G1018" s="176" t="s">
        <v>342</v>
      </c>
      <c r="H1018" s="177">
        <v>7.7279999999999998</v>
      </c>
      <c r="I1018" s="178"/>
      <c r="J1018" s="179">
        <f>ROUND(I1018*H1018,0)</f>
        <v>0</v>
      </c>
      <c r="K1018" s="175" t="s">
        <v>343</v>
      </c>
      <c r="L1018" s="38"/>
      <c r="M1018" s="180" t="s">
        <v>1</v>
      </c>
      <c r="N1018" s="181" t="s">
        <v>42</v>
      </c>
      <c r="O1018" s="76"/>
      <c r="P1018" s="182">
        <f>O1018*H1018</f>
        <v>0</v>
      </c>
      <c r="Q1018" s="182">
        <v>0.013550400000000001</v>
      </c>
      <c r="R1018" s="182">
        <f>Q1018*H1018</f>
        <v>0.1047174912</v>
      </c>
      <c r="S1018" s="182">
        <v>0</v>
      </c>
      <c r="T1018" s="183">
        <f>S1018*H1018</f>
        <v>0</v>
      </c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R1018" s="184" t="s">
        <v>409</v>
      </c>
      <c r="AT1018" s="184" t="s">
        <v>339</v>
      </c>
      <c r="AU1018" s="184" t="s">
        <v>85</v>
      </c>
      <c r="AY1018" s="18" t="s">
        <v>337</v>
      </c>
      <c r="BE1018" s="185">
        <f>IF(N1018="základní",J1018,0)</f>
        <v>0</v>
      </c>
      <c r="BF1018" s="185">
        <f>IF(N1018="snížená",J1018,0)</f>
        <v>0</v>
      </c>
      <c r="BG1018" s="185">
        <f>IF(N1018="zákl. přenesená",J1018,0)</f>
        <v>0</v>
      </c>
      <c r="BH1018" s="185">
        <f>IF(N1018="sníž. přenesená",J1018,0)</f>
        <v>0</v>
      </c>
      <c r="BI1018" s="185">
        <f>IF(N1018="nulová",J1018,0)</f>
        <v>0</v>
      </c>
      <c r="BJ1018" s="18" t="s">
        <v>8</v>
      </c>
      <c r="BK1018" s="185">
        <f>ROUND(I1018*H1018,0)</f>
        <v>0</v>
      </c>
      <c r="BL1018" s="18" t="s">
        <v>409</v>
      </c>
      <c r="BM1018" s="184" t="s">
        <v>1609</v>
      </c>
    </row>
    <row r="1019" s="13" customFormat="1">
      <c r="A1019" s="13"/>
      <c r="B1019" s="186"/>
      <c r="C1019" s="13"/>
      <c r="D1019" s="187" t="s">
        <v>345</v>
      </c>
      <c r="E1019" s="188" t="s">
        <v>1</v>
      </c>
      <c r="F1019" s="189" t="s">
        <v>1610</v>
      </c>
      <c r="G1019" s="13"/>
      <c r="H1019" s="190">
        <v>3.4079999999999999</v>
      </c>
      <c r="I1019" s="191"/>
      <c r="J1019" s="13"/>
      <c r="K1019" s="13"/>
      <c r="L1019" s="186"/>
      <c r="M1019" s="192"/>
      <c r="N1019" s="193"/>
      <c r="O1019" s="193"/>
      <c r="P1019" s="193"/>
      <c r="Q1019" s="193"/>
      <c r="R1019" s="193"/>
      <c r="S1019" s="193"/>
      <c r="T1019" s="194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188" t="s">
        <v>345</v>
      </c>
      <c r="AU1019" s="188" t="s">
        <v>85</v>
      </c>
      <c r="AV1019" s="13" t="s">
        <v>85</v>
      </c>
      <c r="AW1019" s="13" t="s">
        <v>33</v>
      </c>
      <c r="AX1019" s="13" t="s">
        <v>77</v>
      </c>
      <c r="AY1019" s="188" t="s">
        <v>337</v>
      </c>
    </row>
    <row r="1020" s="13" customFormat="1">
      <c r="A1020" s="13"/>
      <c r="B1020" s="186"/>
      <c r="C1020" s="13"/>
      <c r="D1020" s="187" t="s">
        <v>345</v>
      </c>
      <c r="E1020" s="188" t="s">
        <v>1</v>
      </c>
      <c r="F1020" s="189" t="s">
        <v>1611</v>
      </c>
      <c r="G1020" s="13"/>
      <c r="H1020" s="190">
        <v>2.1600000000000001</v>
      </c>
      <c r="I1020" s="191"/>
      <c r="J1020" s="13"/>
      <c r="K1020" s="13"/>
      <c r="L1020" s="186"/>
      <c r="M1020" s="192"/>
      <c r="N1020" s="193"/>
      <c r="O1020" s="193"/>
      <c r="P1020" s="193"/>
      <c r="Q1020" s="193"/>
      <c r="R1020" s="193"/>
      <c r="S1020" s="193"/>
      <c r="T1020" s="194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188" t="s">
        <v>345</v>
      </c>
      <c r="AU1020" s="188" t="s">
        <v>85</v>
      </c>
      <c r="AV1020" s="13" t="s">
        <v>85</v>
      </c>
      <c r="AW1020" s="13" t="s">
        <v>33</v>
      </c>
      <c r="AX1020" s="13" t="s">
        <v>77</v>
      </c>
      <c r="AY1020" s="188" t="s">
        <v>337</v>
      </c>
    </row>
    <row r="1021" s="13" customFormat="1">
      <c r="A1021" s="13"/>
      <c r="B1021" s="186"/>
      <c r="C1021" s="13"/>
      <c r="D1021" s="187" t="s">
        <v>345</v>
      </c>
      <c r="E1021" s="188" t="s">
        <v>1</v>
      </c>
      <c r="F1021" s="189" t="s">
        <v>1612</v>
      </c>
      <c r="G1021" s="13"/>
      <c r="H1021" s="190">
        <v>2.1600000000000001</v>
      </c>
      <c r="I1021" s="191"/>
      <c r="J1021" s="13"/>
      <c r="K1021" s="13"/>
      <c r="L1021" s="186"/>
      <c r="M1021" s="192"/>
      <c r="N1021" s="193"/>
      <c r="O1021" s="193"/>
      <c r="P1021" s="193"/>
      <c r="Q1021" s="193"/>
      <c r="R1021" s="193"/>
      <c r="S1021" s="193"/>
      <c r="T1021" s="194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188" t="s">
        <v>345</v>
      </c>
      <c r="AU1021" s="188" t="s">
        <v>85</v>
      </c>
      <c r="AV1021" s="13" t="s">
        <v>85</v>
      </c>
      <c r="AW1021" s="13" t="s">
        <v>33</v>
      </c>
      <c r="AX1021" s="13" t="s">
        <v>77</v>
      </c>
      <c r="AY1021" s="188" t="s">
        <v>337</v>
      </c>
    </row>
    <row r="1022" s="14" customFormat="1">
      <c r="A1022" s="14"/>
      <c r="B1022" s="195"/>
      <c r="C1022" s="14"/>
      <c r="D1022" s="187" t="s">
        <v>345</v>
      </c>
      <c r="E1022" s="196" t="s">
        <v>250</v>
      </c>
      <c r="F1022" s="197" t="s">
        <v>363</v>
      </c>
      <c r="G1022" s="14"/>
      <c r="H1022" s="198">
        <v>7.7279999999999998</v>
      </c>
      <c r="I1022" s="199"/>
      <c r="J1022" s="14"/>
      <c r="K1022" s="14"/>
      <c r="L1022" s="195"/>
      <c r="M1022" s="200"/>
      <c r="N1022" s="201"/>
      <c r="O1022" s="201"/>
      <c r="P1022" s="201"/>
      <c r="Q1022" s="201"/>
      <c r="R1022" s="201"/>
      <c r="S1022" s="201"/>
      <c r="T1022" s="202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196" t="s">
        <v>345</v>
      </c>
      <c r="AU1022" s="196" t="s">
        <v>85</v>
      </c>
      <c r="AV1022" s="14" t="s">
        <v>88</v>
      </c>
      <c r="AW1022" s="14" t="s">
        <v>33</v>
      </c>
      <c r="AX1022" s="14" t="s">
        <v>8</v>
      </c>
      <c r="AY1022" s="196" t="s">
        <v>337</v>
      </c>
    </row>
    <row r="1023" s="2" customFormat="1" ht="24.15" customHeight="1">
      <c r="A1023" s="37"/>
      <c r="B1023" s="172"/>
      <c r="C1023" s="173" t="s">
        <v>1613</v>
      </c>
      <c r="D1023" s="173" t="s">
        <v>339</v>
      </c>
      <c r="E1023" s="174" t="s">
        <v>1614</v>
      </c>
      <c r="F1023" s="175" t="s">
        <v>1615</v>
      </c>
      <c r="G1023" s="176" t="s">
        <v>342</v>
      </c>
      <c r="H1023" s="177">
        <v>14.060000000000001</v>
      </c>
      <c r="I1023" s="178"/>
      <c r="J1023" s="179">
        <f>ROUND(I1023*H1023,0)</f>
        <v>0</v>
      </c>
      <c r="K1023" s="175" t="s">
        <v>343</v>
      </c>
      <c r="L1023" s="38"/>
      <c r="M1023" s="180" t="s">
        <v>1</v>
      </c>
      <c r="N1023" s="181" t="s">
        <v>42</v>
      </c>
      <c r="O1023" s="76"/>
      <c r="P1023" s="182">
        <f>O1023*H1023</f>
        <v>0</v>
      </c>
      <c r="Q1023" s="182">
        <v>0.025070100000000001</v>
      </c>
      <c r="R1023" s="182">
        <f>Q1023*H1023</f>
        <v>0.35248560600000001</v>
      </c>
      <c r="S1023" s="182">
        <v>0</v>
      </c>
      <c r="T1023" s="183">
        <f>S1023*H1023</f>
        <v>0</v>
      </c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R1023" s="184" t="s">
        <v>409</v>
      </c>
      <c r="AT1023" s="184" t="s">
        <v>339</v>
      </c>
      <c r="AU1023" s="184" t="s">
        <v>85</v>
      </c>
      <c r="AY1023" s="18" t="s">
        <v>337</v>
      </c>
      <c r="BE1023" s="185">
        <f>IF(N1023="základní",J1023,0)</f>
        <v>0</v>
      </c>
      <c r="BF1023" s="185">
        <f>IF(N1023="snížená",J1023,0)</f>
        <v>0</v>
      </c>
      <c r="BG1023" s="185">
        <f>IF(N1023="zákl. přenesená",J1023,0)</f>
        <v>0</v>
      </c>
      <c r="BH1023" s="185">
        <f>IF(N1023="sníž. přenesená",J1023,0)</f>
        <v>0</v>
      </c>
      <c r="BI1023" s="185">
        <f>IF(N1023="nulová",J1023,0)</f>
        <v>0</v>
      </c>
      <c r="BJ1023" s="18" t="s">
        <v>8</v>
      </c>
      <c r="BK1023" s="185">
        <f>ROUND(I1023*H1023,0)</f>
        <v>0</v>
      </c>
      <c r="BL1023" s="18" t="s">
        <v>409</v>
      </c>
      <c r="BM1023" s="184" t="s">
        <v>1616</v>
      </c>
    </row>
    <row r="1024" s="13" customFormat="1">
      <c r="A1024" s="13"/>
      <c r="B1024" s="186"/>
      <c r="C1024" s="13"/>
      <c r="D1024" s="187" t="s">
        <v>345</v>
      </c>
      <c r="E1024" s="188" t="s">
        <v>1</v>
      </c>
      <c r="F1024" s="189" t="s">
        <v>1617</v>
      </c>
      <c r="G1024" s="13"/>
      <c r="H1024" s="190">
        <v>4.4000000000000004</v>
      </c>
      <c r="I1024" s="191"/>
      <c r="J1024" s="13"/>
      <c r="K1024" s="13"/>
      <c r="L1024" s="186"/>
      <c r="M1024" s="192"/>
      <c r="N1024" s="193"/>
      <c r="O1024" s="193"/>
      <c r="P1024" s="193"/>
      <c r="Q1024" s="193"/>
      <c r="R1024" s="193"/>
      <c r="S1024" s="193"/>
      <c r="T1024" s="19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188" t="s">
        <v>345</v>
      </c>
      <c r="AU1024" s="188" t="s">
        <v>85</v>
      </c>
      <c r="AV1024" s="13" t="s">
        <v>85</v>
      </c>
      <c r="AW1024" s="13" t="s">
        <v>33</v>
      </c>
      <c r="AX1024" s="13" t="s">
        <v>77</v>
      </c>
      <c r="AY1024" s="188" t="s">
        <v>337</v>
      </c>
    </row>
    <row r="1025" s="13" customFormat="1">
      <c r="A1025" s="13"/>
      <c r="B1025" s="186"/>
      <c r="C1025" s="13"/>
      <c r="D1025" s="187" t="s">
        <v>345</v>
      </c>
      <c r="E1025" s="188" t="s">
        <v>1</v>
      </c>
      <c r="F1025" s="189" t="s">
        <v>1618</v>
      </c>
      <c r="G1025" s="13"/>
      <c r="H1025" s="190">
        <v>9.6600000000000001</v>
      </c>
      <c r="I1025" s="191"/>
      <c r="J1025" s="13"/>
      <c r="K1025" s="13"/>
      <c r="L1025" s="186"/>
      <c r="M1025" s="192"/>
      <c r="N1025" s="193"/>
      <c r="O1025" s="193"/>
      <c r="P1025" s="193"/>
      <c r="Q1025" s="193"/>
      <c r="R1025" s="193"/>
      <c r="S1025" s="193"/>
      <c r="T1025" s="194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188" t="s">
        <v>345</v>
      </c>
      <c r="AU1025" s="188" t="s">
        <v>85</v>
      </c>
      <c r="AV1025" s="13" t="s">
        <v>85</v>
      </c>
      <c r="AW1025" s="13" t="s">
        <v>33</v>
      </c>
      <c r="AX1025" s="13" t="s">
        <v>77</v>
      </c>
      <c r="AY1025" s="188" t="s">
        <v>337</v>
      </c>
    </row>
    <row r="1026" s="14" customFormat="1">
      <c r="A1026" s="14"/>
      <c r="B1026" s="195"/>
      <c r="C1026" s="14"/>
      <c r="D1026" s="187" t="s">
        <v>345</v>
      </c>
      <c r="E1026" s="196" t="s">
        <v>253</v>
      </c>
      <c r="F1026" s="197" t="s">
        <v>1619</v>
      </c>
      <c r="G1026" s="14"/>
      <c r="H1026" s="198">
        <v>14.060000000000001</v>
      </c>
      <c r="I1026" s="199"/>
      <c r="J1026" s="14"/>
      <c r="K1026" s="14"/>
      <c r="L1026" s="195"/>
      <c r="M1026" s="200"/>
      <c r="N1026" s="201"/>
      <c r="O1026" s="201"/>
      <c r="P1026" s="201"/>
      <c r="Q1026" s="201"/>
      <c r="R1026" s="201"/>
      <c r="S1026" s="201"/>
      <c r="T1026" s="202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196" t="s">
        <v>345</v>
      </c>
      <c r="AU1026" s="196" t="s">
        <v>85</v>
      </c>
      <c r="AV1026" s="14" t="s">
        <v>88</v>
      </c>
      <c r="AW1026" s="14" t="s">
        <v>33</v>
      </c>
      <c r="AX1026" s="14" t="s">
        <v>8</v>
      </c>
      <c r="AY1026" s="196" t="s">
        <v>337</v>
      </c>
    </row>
    <row r="1027" s="2" customFormat="1" ht="16.5" customHeight="1">
      <c r="A1027" s="37"/>
      <c r="B1027" s="172"/>
      <c r="C1027" s="173" t="s">
        <v>1620</v>
      </c>
      <c r="D1027" s="173" t="s">
        <v>339</v>
      </c>
      <c r="E1027" s="174" t="s">
        <v>1621</v>
      </c>
      <c r="F1027" s="175" t="s">
        <v>1622</v>
      </c>
      <c r="G1027" s="176" t="s">
        <v>342</v>
      </c>
      <c r="H1027" s="177">
        <v>35.805999999999997</v>
      </c>
      <c r="I1027" s="178"/>
      <c r="J1027" s="179">
        <f>ROUND(I1027*H1027,0)</f>
        <v>0</v>
      </c>
      <c r="K1027" s="175" t="s">
        <v>343</v>
      </c>
      <c r="L1027" s="38"/>
      <c r="M1027" s="180" t="s">
        <v>1</v>
      </c>
      <c r="N1027" s="181" t="s">
        <v>42</v>
      </c>
      <c r="O1027" s="76"/>
      <c r="P1027" s="182">
        <f>O1027*H1027</f>
        <v>0</v>
      </c>
      <c r="Q1027" s="182">
        <v>0.00010000000000000001</v>
      </c>
      <c r="R1027" s="182">
        <f>Q1027*H1027</f>
        <v>0.0035805999999999998</v>
      </c>
      <c r="S1027" s="182">
        <v>0</v>
      </c>
      <c r="T1027" s="183">
        <f>S1027*H1027</f>
        <v>0</v>
      </c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R1027" s="184" t="s">
        <v>409</v>
      </c>
      <c r="AT1027" s="184" t="s">
        <v>339</v>
      </c>
      <c r="AU1027" s="184" t="s">
        <v>85</v>
      </c>
      <c r="AY1027" s="18" t="s">
        <v>337</v>
      </c>
      <c r="BE1027" s="185">
        <f>IF(N1027="základní",J1027,0)</f>
        <v>0</v>
      </c>
      <c r="BF1027" s="185">
        <f>IF(N1027="snížená",J1027,0)</f>
        <v>0</v>
      </c>
      <c r="BG1027" s="185">
        <f>IF(N1027="zákl. přenesená",J1027,0)</f>
        <v>0</v>
      </c>
      <c r="BH1027" s="185">
        <f>IF(N1027="sníž. přenesená",J1027,0)</f>
        <v>0</v>
      </c>
      <c r="BI1027" s="185">
        <f>IF(N1027="nulová",J1027,0)</f>
        <v>0</v>
      </c>
      <c r="BJ1027" s="18" t="s">
        <v>8</v>
      </c>
      <c r="BK1027" s="185">
        <f>ROUND(I1027*H1027,0)</f>
        <v>0</v>
      </c>
      <c r="BL1027" s="18" t="s">
        <v>409</v>
      </c>
      <c r="BM1027" s="184" t="s">
        <v>1623</v>
      </c>
    </row>
    <row r="1028" s="13" customFormat="1">
      <c r="A1028" s="13"/>
      <c r="B1028" s="186"/>
      <c r="C1028" s="13"/>
      <c r="D1028" s="187" t="s">
        <v>345</v>
      </c>
      <c r="E1028" s="188" t="s">
        <v>1</v>
      </c>
      <c r="F1028" s="189" t="s">
        <v>1624</v>
      </c>
      <c r="G1028" s="13"/>
      <c r="H1028" s="190">
        <v>32.286000000000001</v>
      </c>
      <c r="I1028" s="191"/>
      <c r="J1028" s="13"/>
      <c r="K1028" s="13"/>
      <c r="L1028" s="186"/>
      <c r="M1028" s="192"/>
      <c r="N1028" s="193"/>
      <c r="O1028" s="193"/>
      <c r="P1028" s="193"/>
      <c r="Q1028" s="193"/>
      <c r="R1028" s="193"/>
      <c r="S1028" s="193"/>
      <c r="T1028" s="194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88" t="s">
        <v>345</v>
      </c>
      <c r="AU1028" s="188" t="s">
        <v>85</v>
      </c>
      <c r="AV1028" s="13" t="s">
        <v>85</v>
      </c>
      <c r="AW1028" s="13" t="s">
        <v>33</v>
      </c>
      <c r="AX1028" s="13" t="s">
        <v>77</v>
      </c>
      <c r="AY1028" s="188" t="s">
        <v>337</v>
      </c>
    </row>
    <row r="1029" s="13" customFormat="1">
      <c r="A1029" s="13"/>
      <c r="B1029" s="186"/>
      <c r="C1029" s="13"/>
      <c r="D1029" s="187" t="s">
        <v>345</v>
      </c>
      <c r="E1029" s="188" t="s">
        <v>1</v>
      </c>
      <c r="F1029" s="189" t="s">
        <v>1625</v>
      </c>
      <c r="G1029" s="13"/>
      <c r="H1029" s="190">
        <v>3.52</v>
      </c>
      <c r="I1029" s="191"/>
      <c r="J1029" s="13"/>
      <c r="K1029" s="13"/>
      <c r="L1029" s="186"/>
      <c r="M1029" s="192"/>
      <c r="N1029" s="193"/>
      <c r="O1029" s="193"/>
      <c r="P1029" s="193"/>
      <c r="Q1029" s="193"/>
      <c r="R1029" s="193"/>
      <c r="S1029" s="193"/>
      <c r="T1029" s="194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188" t="s">
        <v>345</v>
      </c>
      <c r="AU1029" s="188" t="s">
        <v>85</v>
      </c>
      <c r="AV1029" s="13" t="s">
        <v>85</v>
      </c>
      <c r="AW1029" s="13" t="s">
        <v>33</v>
      </c>
      <c r="AX1029" s="13" t="s">
        <v>77</v>
      </c>
      <c r="AY1029" s="188" t="s">
        <v>337</v>
      </c>
    </row>
    <row r="1030" s="14" customFormat="1">
      <c r="A1030" s="14"/>
      <c r="B1030" s="195"/>
      <c r="C1030" s="14"/>
      <c r="D1030" s="187" t="s">
        <v>345</v>
      </c>
      <c r="E1030" s="196" t="s">
        <v>1</v>
      </c>
      <c r="F1030" s="197" t="s">
        <v>363</v>
      </c>
      <c r="G1030" s="14"/>
      <c r="H1030" s="198">
        <v>35.805999999999997</v>
      </c>
      <c r="I1030" s="199"/>
      <c r="J1030" s="14"/>
      <c r="K1030" s="14"/>
      <c r="L1030" s="195"/>
      <c r="M1030" s="200"/>
      <c r="N1030" s="201"/>
      <c r="O1030" s="201"/>
      <c r="P1030" s="201"/>
      <c r="Q1030" s="201"/>
      <c r="R1030" s="201"/>
      <c r="S1030" s="201"/>
      <c r="T1030" s="202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196" t="s">
        <v>345</v>
      </c>
      <c r="AU1030" s="196" t="s">
        <v>85</v>
      </c>
      <c r="AV1030" s="14" t="s">
        <v>88</v>
      </c>
      <c r="AW1030" s="14" t="s">
        <v>33</v>
      </c>
      <c r="AX1030" s="14" t="s">
        <v>8</v>
      </c>
      <c r="AY1030" s="196" t="s">
        <v>337</v>
      </c>
    </row>
    <row r="1031" s="2" customFormat="1" ht="24.15" customHeight="1">
      <c r="A1031" s="37"/>
      <c r="B1031" s="172"/>
      <c r="C1031" s="173" t="s">
        <v>1626</v>
      </c>
      <c r="D1031" s="173" t="s">
        <v>339</v>
      </c>
      <c r="E1031" s="174" t="s">
        <v>1627</v>
      </c>
      <c r="F1031" s="175" t="s">
        <v>1628</v>
      </c>
      <c r="G1031" s="176" t="s">
        <v>342</v>
      </c>
      <c r="H1031" s="177">
        <v>31.029</v>
      </c>
      <c r="I1031" s="178"/>
      <c r="J1031" s="179">
        <f>ROUND(I1031*H1031,0)</f>
        <v>0</v>
      </c>
      <c r="K1031" s="175" t="s">
        <v>343</v>
      </c>
      <c r="L1031" s="38"/>
      <c r="M1031" s="180" t="s">
        <v>1</v>
      </c>
      <c r="N1031" s="181" t="s">
        <v>42</v>
      </c>
      <c r="O1031" s="76"/>
      <c r="P1031" s="182">
        <f>O1031*H1031</f>
        <v>0</v>
      </c>
      <c r="Q1031" s="182">
        <v>0.01691382</v>
      </c>
      <c r="R1031" s="182">
        <f>Q1031*H1031</f>
        <v>0.52481892078000003</v>
      </c>
      <c r="S1031" s="182">
        <v>0</v>
      </c>
      <c r="T1031" s="183">
        <f>S1031*H1031</f>
        <v>0</v>
      </c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R1031" s="184" t="s">
        <v>409</v>
      </c>
      <c r="AT1031" s="184" t="s">
        <v>339</v>
      </c>
      <c r="AU1031" s="184" t="s">
        <v>85</v>
      </c>
      <c r="AY1031" s="18" t="s">
        <v>337</v>
      </c>
      <c r="BE1031" s="185">
        <f>IF(N1031="základní",J1031,0)</f>
        <v>0</v>
      </c>
      <c r="BF1031" s="185">
        <f>IF(N1031="snížená",J1031,0)</f>
        <v>0</v>
      </c>
      <c r="BG1031" s="185">
        <f>IF(N1031="zákl. přenesená",J1031,0)</f>
        <v>0</v>
      </c>
      <c r="BH1031" s="185">
        <f>IF(N1031="sníž. přenesená",J1031,0)</f>
        <v>0</v>
      </c>
      <c r="BI1031" s="185">
        <f>IF(N1031="nulová",J1031,0)</f>
        <v>0</v>
      </c>
      <c r="BJ1031" s="18" t="s">
        <v>8</v>
      </c>
      <c r="BK1031" s="185">
        <f>ROUND(I1031*H1031,0)</f>
        <v>0</v>
      </c>
      <c r="BL1031" s="18" t="s">
        <v>409</v>
      </c>
      <c r="BM1031" s="184" t="s">
        <v>1629</v>
      </c>
    </row>
    <row r="1032" s="13" customFormat="1">
      <c r="A1032" s="13"/>
      <c r="B1032" s="186"/>
      <c r="C1032" s="13"/>
      <c r="D1032" s="187" t="s">
        <v>345</v>
      </c>
      <c r="E1032" s="188" t="s">
        <v>1</v>
      </c>
      <c r="F1032" s="189" t="s">
        <v>1630</v>
      </c>
      <c r="G1032" s="13"/>
      <c r="H1032" s="190">
        <v>13.662000000000001</v>
      </c>
      <c r="I1032" s="191"/>
      <c r="J1032" s="13"/>
      <c r="K1032" s="13"/>
      <c r="L1032" s="186"/>
      <c r="M1032" s="192"/>
      <c r="N1032" s="193"/>
      <c r="O1032" s="193"/>
      <c r="P1032" s="193"/>
      <c r="Q1032" s="193"/>
      <c r="R1032" s="193"/>
      <c r="S1032" s="193"/>
      <c r="T1032" s="194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188" t="s">
        <v>345</v>
      </c>
      <c r="AU1032" s="188" t="s">
        <v>85</v>
      </c>
      <c r="AV1032" s="13" t="s">
        <v>85</v>
      </c>
      <c r="AW1032" s="13" t="s">
        <v>33</v>
      </c>
      <c r="AX1032" s="13" t="s">
        <v>77</v>
      </c>
      <c r="AY1032" s="188" t="s">
        <v>337</v>
      </c>
    </row>
    <row r="1033" s="13" customFormat="1">
      <c r="A1033" s="13"/>
      <c r="B1033" s="186"/>
      <c r="C1033" s="13"/>
      <c r="D1033" s="187" t="s">
        <v>345</v>
      </c>
      <c r="E1033" s="188" t="s">
        <v>1</v>
      </c>
      <c r="F1033" s="189" t="s">
        <v>1631</v>
      </c>
      <c r="G1033" s="13"/>
      <c r="H1033" s="190">
        <v>7.8499999999999996</v>
      </c>
      <c r="I1033" s="191"/>
      <c r="J1033" s="13"/>
      <c r="K1033" s="13"/>
      <c r="L1033" s="186"/>
      <c r="M1033" s="192"/>
      <c r="N1033" s="193"/>
      <c r="O1033" s="193"/>
      <c r="P1033" s="193"/>
      <c r="Q1033" s="193"/>
      <c r="R1033" s="193"/>
      <c r="S1033" s="193"/>
      <c r="T1033" s="194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188" t="s">
        <v>345</v>
      </c>
      <c r="AU1033" s="188" t="s">
        <v>85</v>
      </c>
      <c r="AV1033" s="13" t="s">
        <v>85</v>
      </c>
      <c r="AW1033" s="13" t="s">
        <v>33</v>
      </c>
      <c r="AX1033" s="13" t="s">
        <v>77</v>
      </c>
      <c r="AY1033" s="188" t="s">
        <v>337</v>
      </c>
    </row>
    <row r="1034" s="13" customFormat="1">
      <c r="A1034" s="13"/>
      <c r="B1034" s="186"/>
      <c r="C1034" s="13"/>
      <c r="D1034" s="187" t="s">
        <v>345</v>
      </c>
      <c r="E1034" s="188" t="s">
        <v>1</v>
      </c>
      <c r="F1034" s="189" t="s">
        <v>1632</v>
      </c>
      <c r="G1034" s="13"/>
      <c r="H1034" s="190">
        <v>9.5169999999999995</v>
      </c>
      <c r="I1034" s="191"/>
      <c r="J1034" s="13"/>
      <c r="K1034" s="13"/>
      <c r="L1034" s="186"/>
      <c r="M1034" s="192"/>
      <c r="N1034" s="193"/>
      <c r="O1034" s="193"/>
      <c r="P1034" s="193"/>
      <c r="Q1034" s="193"/>
      <c r="R1034" s="193"/>
      <c r="S1034" s="193"/>
      <c r="T1034" s="19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188" t="s">
        <v>345</v>
      </c>
      <c r="AU1034" s="188" t="s">
        <v>85</v>
      </c>
      <c r="AV1034" s="13" t="s">
        <v>85</v>
      </c>
      <c r="AW1034" s="13" t="s">
        <v>33</v>
      </c>
      <c r="AX1034" s="13" t="s">
        <v>77</v>
      </c>
      <c r="AY1034" s="188" t="s">
        <v>337</v>
      </c>
    </row>
    <row r="1035" s="14" customFormat="1">
      <c r="A1035" s="14"/>
      <c r="B1035" s="195"/>
      <c r="C1035" s="14"/>
      <c r="D1035" s="187" t="s">
        <v>345</v>
      </c>
      <c r="E1035" s="196" t="s">
        <v>256</v>
      </c>
      <c r="F1035" s="197" t="s">
        <v>1633</v>
      </c>
      <c r="G1035" s="14"/>
      <c r="H1035" s="198">
        <v>31.029</v>
      </c>
      <c r="I1035" s="199"/>
      <c r="J1035" s="14"/>
      <c r="K1035" s="14"/>
      <c r="L1035" s="195"/>
      <c r="M1035" s="200"/>
      <c r="N1035" s="201"/>
      <c r="O1035" s="201"/>
      <c r="P1035" s="201"/>
      <c r="Q1035" s="201"/>
      <c r="R1035" s="201"/>
      <c r="S1035" s="201"/>
      <c r="T1035" s="202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196" t="s">
        <v>345</v>
      </c>
      <c r="AU1035" s="196" t="s">
        <v>85</v>
      </c>
      <c r="AV1035" s="14" t="s">
        <v>88</v>
      </c>
      <c r="AW1035" s="14" t="s">
        <v>33</v>
      </c>
      <c r="AX1035" s="14" t="s">
        <v>8</v>
      </c>
      <c r="AY1035" s="196" t="s">
        <v>337</v>
      </c>
    </row>
    <row r="1036" s="2" customFormat="1" ht="16.5" customHeight="1">
      <c r="A1036" s="37"/>
      <c r="B1036" s="172"/>
      <c r="C1036" s="173" t="s">
        <v>1634</v>
      </c>
      <c r="D1036" s="173" t="s">
        <v>339</v>
      </c>
      <c r="E1036" s="174" t="s">
        <v>1635</v>
      </c>
      <c r="F1036" s="175" t="s">
        <v>1636</v>
      </c>
      <c r="G1036" s="176" t="s">
        <v>342</v>
      </c>
      <c r="H1036" s="177">
        <v>145.94800000000001</v>
      </c>
      <c r="I1036" s="178"/>
      <c r="J1036" s="179">
        <f>ROUND(I1036*H1036,0)</f>
        <v>0</v>
      </c>
      <c r="K1036" s="175" t="s">
        <v>343</v>
      </c>
      <c r="L1036" s="38"/>
      <c r="M1036" s="180" t="s">
        <v>1</v>
      </c>
      <c r="N1036" s="181" t="s">
        <v>42</v>
      </c>
      <c r="O1036" s="76"/>
      <c r="P1036" s="182">
        <f>O1036*H1036</f>
        <v>0</v>
      </c>
      <c r="Q1036" s="182">
        <v>0.00010000000000000001</v>
      </c>
      <c r="R1036" s="182">
        <f>Q1036*H1036</f>
        <v>0.014594800000000002</v>
      </c>
      <c r="S1036" s="182">
        <v>0</v>
      </c>
      <c r="T1036" s="183">
        <f>S1036*H1036</f>
        <v>0</v>
      </c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R1036" s="184" t="s">
        <v>409</v>
      </c>
      <c r="AT1036" s="184" t="s">
        <v>339</v>
      </c>
      <c r="AU1036" s="184" t="s">
        <v>85</v>
      </c>
      <c r="AY1036" s="18" t="s">
        <v>337</v>
      </c>
      <c r="BE1036" s="185">
        <f>IF(N1036="základní",J1036,0)</f>
        <v>0</v>
      </c>
      <c r="BF1036" s="185">
        <f>IF(N1036="snížená",J1036,0)</f>
        <v>0</v>
      </c>
      <c r="BG1036" s="185">
        <f>IF(N1036="zákl. přenesená",J1036,0)</f>
        <v>0</v>
      </c>
      <c r="BH1036" s="185">
        <f>IF(N1036="sníž. přenesená",J1036,0)</f>
        <v>0</v>
      </c>
      <c r="BI1036" s="185">
        <f>IF(N1036="nulová",J1036,0)</f>
        <v>0</v>
      </c>
      <c r="BJ1036" s="18" t="s">
        <v>8</v>
      </c>
      <c r="BK1036" s="185">
        <f>ROUND(I1036*H1036,0)</f>
        <v>0</v>
      </c>
      <c r="BL1036" s="18" t="s">
        <v>409</v>
      </c>
      <c r="BM1036" s="184" t="s">
        <v>1637</v>
      </c>
    </row>
    <row r="1037" s="13" customFormat="1">
      <c r="A1037" s="13"/>
      <c r="B1037" s="186"/>
      <c r="C1037" s="13"/>
      <c r="D1037" s="187" t="s">
        <v>345</v>
      </c>
      <c r="E1037" s="188" t="s">
        <v>1</v>
      </c>
      <c r="F1037" s="189" t="s">
        <v>1638</v>
      </c>
      <c r="G1037" s="13"/>
      <c r="H1037" s="190">
        <v>139.55600000000001</v>
      </c>
      <c r="I1037" s="191"/>
      <c r="J1037" s="13"/>
      <c r="K1037" s="13"/>
      <c r="L1037" s="186"/>
      <c r="M1037" s="192"/>
      <c r="N1037" s="193"/>
      <c r="O1037" s="193"/>
      <c r="P1037" s="193"/>
      <c r="Q1037" s="193"/>
      <c r="R1037" s="193"/>
      <c r="S1037" s="193"/>
      <c r="T1037" s="194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188" t="s">
        <v>345</v>
      </c>
      <c r="AU1037" s="188" t="s">
        <v>85</v>
      </c>
      <c r="AV1037" s="13" t="s">
        <v>85</v>
      </c>
      <c r="AW1037" s="13" t="s">
        <v>33</v>
      </c>
      <c r="AX1037" s="13" t="s">
        <v>77</v>
      </c>
      <c r="AY1037" s="188" t="s">
        <v>337</v>
      </c>
    </row>
    <row r="1038" s="13" customFormat="1">
      <c r="A1038" s="13"/>
      <c r="B1038" s="186"/>
      <c r="C1038" s="13"/>
      <c r="D1038" s="187" t="s">
        <v>345</v>
      </c>
      <c r="E1038" s="188" t="s">
        <v>1</v>
      </c>
      <c r="F1038" s="189" t="s">
        <v>1639</v>
      </c>
      <c r="G1038" s="13"/>
      <c r="H1038" s="190">
        <v>6.3920000000000003</v>
      </c>
      <c r="I1038" s="191"/>
      <c r="J1038" s="13"/>
      <c r="K1038" s="13"/>
      <c r="L1038" s="186"/>
      <c r="M1038" s="192"/>
      <c r="N1038" s="193"/>
      <c r="O1038" s="193"/>
      <c r="P1038" s="193"/>
      <c r="Q1038" s="193"/>
      <c r="R1038" s="193"/>
      <c r="S1038" s="193"/>
      <c r="T1038" s="194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188" t="s">
        <v>345</v>
      </c>
      <c r="AU1038" s="188" t="s">
        <v>85</v>
      </c>
      <c r="AV1038" s="13" t="s">
        <v>85</v>
      </c>
      <c r="AW1038" s="13" t="s">
        <v>33</v>
      </c>
      <c r="AX1038" s="13" t="s">
        <v>77</v>
      </c>
      <c r="AY1038" s="188" t="s">
        <v>337</v>
      </c>
    </row>
    <row r="1039" s="14" customFormat="1">
      <c r="A1039" s="14"/>
      <c r="B1039" s="195"/>
      <c r="C1039" s="14"/>
      <c r="D1039" s="187" t="s">
        <v>345</v>
      </c>
      <c r="E1039" s="196" t="s">
        <v>1</v>
      </c>
      <c r="F1039" s="197" t="s">
        <v>363</v>
      </c>
      <c r="G1039" s="14"/>
      <c r="H1039" s="198">
        <v>145.94800000000001</v>
      </c>
      <c r="I1039" s="199"/>
      <c r="J1039" s="14"/>
      <c r="K1039" s="14"/>
      <c r="L1039" s="195"/>
      <c r="M1039" s="200"/>
      <c r="N1039" s="201"/>
      <c r="O1039" s="201"/>
      <c r="P1039" s="201"/>
      <c r="Q1039" s="201"/>
      <c r="R1039" s="201"/>
      <c r="S1039" s="201"/>
      <c r="T1039" s="202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196" t="s">
        <v>345</v>
      </c>
      <c r="AU1039" s="196" t="s">
        <v>85</v>
      </c>
      <c r="AV1039" s="14" t="s">
        <v>88</v>
      </c>
      <c r="AW1039" s="14" t="s">
        <v>33</v>
      </c>
      <c r="AX1039" s="14" t="s">
        <v>8</v>
      </c>
      <c r="AY1039" s="196" t="s">
        <v>337</v>
      </c>
    </row>
    <row r="1040" s="2" customFormat="1" ht="16.5" customHeight="1">
      <c r="A1040" s="37"/>
      <c r="B1040" s="172"/>
      <c r="C1040" s="173" t="s">
        <v>1640</v>
      </c>
      <c r="D1040" s="173" t="s">
        <v>339</v>
      </c>
      <c r="E1040" s="174" t="s">
        <v>1641</v>
      </c>
      <c r="F1040" s="175" t="s">
        <v>1642</v>
      </c>
      <c r="G1040" s="176" t="s">
        <v>342</v>
      </c>
      <c r="H1040" s="177">
        <v>108.527</v>
      </c>
      <c r="I1040" s="178"/>
      <c r="J1040" s="179">
        <f>ROUND(I1040*H1040,0)</f>
        <v>0</v>
      </c>
      <c r="K1040" s="175" t="s">
        <v>343</v>
      </c>
      <c r="L1040" s="38"/>
      <c r="M1040" s="180" t="s">
        <v>1</v>
      </c>
      <c r="N1040" s="181" t="s">
        <v>42</v>
      </c>
      <c r="O1040" s="76"/>
      <c r="P1040" s="182">
        <f>O1040*H1040</f>
        <v>0</v>
      </c>
      <c r="Q1040" s="182">
        <v>0</v>
      </c>
      <c r="R1040" s="182">
        <f>Q1040*H1040</f>
        <v>0</v>
      </c>
      <c r="S1040" s="182">
        <v>0</v>
      </c>
      <c r="T1040" s="183">
        <f>S1040*H1040</f>
        <v>0</v>
      </c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R1040" s="184" t="s">
        <v>409</v>
      </c>
      <c r="AT1040" s="184" t="s">
        <v>339</v>
      </c>
      <c r="AU1040" s="184" t="s">
        <v>85</v>
      </c>
      <c r="AY1040" s="18" t="s">
        <v>337</v>
      </c>
      <c r="BE1040" s="185">
        <f>IF(N1040="základní",J1040,0)</f>
        <v>0</v>
      </c>
      <c r="BF1040" s="185">
        <f>IF(N1040="snížená",J1040,0)</f>
        <v>0</v>
      </c>
      <c r="BG1040" s="185">
        <f>IF(N1040="zákl. přenesená",J1040,0)</f>
        <v>0</v>
      </c>
      <c r="BH1040" s="185">
        <f>IF(N1040="sníž. přenesená",J1040,0)</f>
        <v>0</v>
      </c>
      <c r="BI1040" s="185">
        <f>IF(N1040="nulová",J1040,0)</f>
        <v>0</v>
      </c>
      <c r="BJ1040" s="18" t="s">
        <v>8</v>
      </c>
      <c r="BK1040" s="185">
        <f>ROUND(I1040*H1040,0)</f>
        <v>0</v>
      </c>
      <c r="BL1040" s="18" t="s">
        <v>409</v>
      </c>
      <c r="BM1040" s="184" t="s">
        <v>1643</v>
      </c>
    </row>
    <row r="1041" s="13" customFormat="1">
      <c r="A1041" s="13"/>
      <c r="B1041" s="186"/>
      <c r="C1041" s="13"/>
      <c r="D1041" s="187" t="s">
        <v>345</v>
      </c>
      <c r="E1041" s="188" t="s">
        <v>1</v>
      </c>
      <c r="F1041" s="189" t="s">
        <v>259</v>
      </c>
      <c r="G1041" s="13"/>
      <c r="H1041" s="190">
        <v>108.527</v>
      </c>
      <c r="I1041" s="191"/>
      <c r="J1041" s="13"/>
      <c r="K1041" s="13"/>
      <c r="L1041" s="186"/>
      <c r="M1041" s="192"/>
      <c r="N1041" s="193"/>
      <c r="O1041" s="193"/>
      <c r="P1041" s="193"/>
      <c r="Q1041" s="193"/>
      <c r="R1041" s="193"/>
      <c r="S1041" s="193"/>
      <c r="T1041" s="194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188" t="s">
        <v>345</v>
      </c>
      <c r="AU1041" s="188" t="s">
        <v>85</v>
      </c>
      <c r="AV1041" s="13" t="s">
        <v>85</v>
      </c>
      <c r="AW1041" s="13" t="s">
        <v>33</v>
      </c>
      <c r="AX1041" s="13" t="s">
        <v>8</v>
      </c>
      <c r="AY1041" s="188" t="s">
        <v>337</v>
      </c>
    </row>
    <row r="1042" s="2" customFormat="1" ht="24.15" customHeight="1">
      <c r="A1042" s="37"/>
      <c r="B1042" s="172"/>
      <c r="C1042" s="211" t="s">
        <v>1644</v>
      </c>
      <c r="D1042" s="211" t="s">
        <v>400</v>
      </c>
      <c r="E1042" s="212" t="s">
        <v>1645</v>
      </c>
      <c r="F1042" s="213" t="s">
        <v>1646</v>
      </c>
      <c r="G1042" s="214" t="s">
        <v>342</v>
      </c>
      <c r="H1042" s="215">
        <v>119.38</v>
      </c>
      <c r="I1042" s="216"/>
      <c r="J1042" s="217">
        <f>ROUND(I1042*H1042,0)</f>
        <v>0</v>
      </c>
      <c r="K1042" s="213" t="s">
        <v>343</v>
      </c>
      <c r="L1042" s="218"/>
      <c r="M1042" s="219" t="s">
        <v>1</v>
      </c>
      <c r="N1042" s="220" t="s">
        <v>42</v>
      </c>
      <c r="O1042" s="76"/>
      <c r="P1042" s="182">
        <f>O1042*H1042</f>
        <v>0</v>
      </c>
      <c r="Q1042" s="182">
        <v>0.00017000000000000001</v>
      </c>
      <c r="R1042" s="182">
        <f>Q1042*H1042</f>
        <v>0.020294599999999999</v>
      </c>
      <c r="S1042" s="182">
        <v>0</v>
      </c>
      <c r="T1042" s="183">
        <f>S1042*H1042</f>
        <v>0</v>
      </c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R1042" s="184" t="s">
        <v>506</v>
      </c>
      <c r="AT1042" s="184" t="s">
        <v>400</v>
      </c>
      <c r="AU1042" s="184" t="s">
        <v>85</v>
      </c>
      <c r="AY1042" s="18" t="s">
        <v>337</v>
      </c>
      <c r="BE1042" s="185">
        <f>IF(N1042="základní",J1042,0)</f>
        <v>0</v>
      </c>
      <c r="BF1042" s="185">
        <f>IF(N1042="snížená",J1042,0)</f>
        <v>0</v>
      </c>
      <c r="BG1042" s="185">
        <f>IF(N1042="zákl. přenesená",J1042,0)</f>
        <v>0</v>
      </c>
      <c r="BH1042" s="185">
        <f>IF(N1042="sníž. přenesená",J1042,0)</f>
        <v>0</v>
      </c>
      <c r="BI1042" s="185">
        <f>IF(N1042="nulová",J1042,0)</f>
        <v>0</v>
      </c>
      <c r="BJ1042" s="18" t="s">
        <v>8</v>
      </c>
      <c r="BK1042" s="185">
        <f>ROUND(I1042*H1042,0)</f>
        <v>0</v>
      </c>
      <c r="BL1042" s="18" t="s">
        <v>409</v>
      </c>
      <c r="BM1042" s="184" t="s">
        <v>1647</v>
      </c>
    </row>
    <row r="1043" s="13" customFormat="1">
      <c r="A1043" s="13"/>
      <c r="B1043" s="186"/>
      <c r="C1043" s="13"/>
      <c r="D1043" s="187" t="s">
        <v>345</v>
      </c>
      <c r="E1043" s="188" t="s">
        <v>1</v>
      </c>
      <c r="F1043" s="189" t="s">
        <v>1648</v>
      </c>
      <c r="G1043" s="13"/>
      <c r="H1043" s="190">
        <v>119.38</v>
      </c>
      <c r="I1043" s="191"/>
      <c r="J1043" s="13"/>
      <c r="K1043" s="13"/>
      <c r="L1043" s="186"/>
      <c r="M1043" s="192"/>
      <c r="N1043" s="193"/>
      <c r="O1043" s="193"/>
      <c r="P1043" s="193"/>
      <c r="Q1043" s="193"/>
      <c r="R1043" s="193"/>
      <c r="S1043" s="193"/>
      <c r="T1043" s="194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188" t="s">
        <v>345</v>
      </c>
      <c r="AU1043" s="188" t="s">
        <v>85</v>
      </c>
      <c r="AV1043" s="13" t="s">
        <v>85</v>
      </c>
      <c r="AW1043" s="13" t="s">
        <v>33</v>
      </c>
      <c r="AX1043" s="13" t="s">
        <v>8</v>
      </c>
      <c r="AY1043" s="188" t="s">
        <v>337</v>
      </c>
    </row>
    <row r="1044" s="2" customFormat="1" ht="24.15" customHeight="1">
      <c r="A1044" s="37"/>
      <c r="B1044" s="172"/>
      <c r="C1044" s="173" t="s">
        <v>1649</v>
      </c>
      <c r="D1044" s="173" t="s">
        <v>339</v>
      </c>
      <c r="E1044" s="174" t="s">
        <v>1650</v>
      </c>
      <c r="F1044" s="175" t="s">
        <v>1651</v>
      </c>
      <c r="G1044" s="176" t="s">
        <v>342</v>
      </c>
      <c r="H1044" s="177">
        <v>108.527</v>
      </c>
      <c r="I1044" s="178"/>
      <c r="J1044" s="179">
        <f>ROUND(I1044*H1044,0)</f>
        <v>0</v>
      </c>
      <c r="K1044" s="175" t="s">
        <v>343</v>
      </c>
      <c r="L1044" s="38"/>
      <c r="M1044" s="180" t="s">
        <v>1</v>
      </c>
      <c r="N1044" s="181" t="s">
        <v>42</v>
      </c>
      <c r="O1044" s="76"/>
      <c r="P1044" s="182">
        <f>O1044*H1044</f>
        <v>0</v>
      </c>
      <c r="Q1044" s="182">
        <v>0.020289000000000001</v>
      </c>
      <c r="R1044" s="182">
        <f>Q1044*H1044</f>
        <v>2.2019043030000001</v>
      </c>
      <c r="S1044" s="182">
        <v>0</v>
      </c>
      <c r="T1044" s="183">
        <f>S1044*H1044</f>
        <v>0</v>
      </c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R1044" s="184" t="s">
        <v>409</v>
      </c>
      <c r="AT1044" s="184" t="s">
        <v>339</v>
      </c>
      <c r="AU1044" s="184" t="s">
        <v>85</v>
      </c>
      <c r="AY1044" s="18" t="s">
        <v>337</v>
      </c>
      <c r="BE1044" s="185">
        <f>IF(N1044="základní",J1044,0)</f>
        <v>0</v>
      </c>
      <c r="BF1044" s="185">
        <f>IF(N1044="snížená",J1044,0)</f>
        <v>0</v>
      </c>
      <c r="BG1044" s="185">
        <f>IF(N1044="zákl. přenesená",J1044,0)</f>
        <v>0</v>
      </c>
      <c r="BH1044" s="185">
        <f>IF(N1044="sníž. přenesená",J1044,0)</f>
        <v>0</v>
      </c>
      <c r="BI1044" s="185">
        <f>IF(N1044="nulová",J1044,0)</f>
        <v>0</v>
      </c>
      <c r="BJ1044" s="18" t="s">
        <v>8</v>
      </c>
      <c r="BK1044" s="185">
        <f>ROUND(I1044*H1044,0)</f>
        <v>0</v>
      </c>
      <c r="BL1044" s="18" t="s">
        <v>409</v>
      </c>
      <c r="BM1044" s="184" t="s">
        <v>1652</v>
      </c>
    </row>
    <row r="1045" s="13" customFormat="1">
      <c r="A1045" s="13"/>
      <c r="B1045" s="186"/>
      <c r="C1045" s="13"/>
      <c r="D1045" s="187" t="s">
        <v>345</v>
      </c>
      <c r="E1045" s="188" t="s">
        <v>1</v>
      </c>
      <c r="F1045" s="189" t="s">
        <v>1653</v>
      </c>
      <c r="G1045" s="13"/>
      <c r="H1045" s="190">
        <v>24.867000000000001</v>
      </c>
      <c r="I1045" s="191"/>
      <c r="J1045" s="13"/>
      <c r="K1045" s="13"/>
      <c r="L1045" s="186"/>
      <c r="M1045" s="192"/>
      <c r="N1045" s="193"/>
      <c r="O1045" s="193"/>
      <c r="P1045" s="193"/>
      <c r="Q1045" s="193"/>
      <c r="R1045" s="193"/>
      <c r="S1045" s="193"/>
      <c r="T1045" s="194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188" t="s">
        <v>345</v>
      </c>
      <c r="AU1045" s="188" t="s">
        <v>85</v>
      </c>
      <c r="AV1045" s="13" t="s">
        <v>85</v>
      </c>
      <c r="AW1045" s="13" t="s">
        <v>33</v>
      </c>
      <c r="AX1045" s="13" t="s">
        <v>77</v>
      </c>
      <c r="AY1045" s="188" t="s">
        <v>337</v>
      </c>
    </row>
    <row r="1046" s="13" customFormat="1">
      <c r="A1046" s="13"/>
      <c r="B1046" s="186"/>
      <c r="C1046" s="13"/>
      <c r="D1046" s="187" t="s">
        <v>345</v>
      </c>
      <c r="E1046" s="188" t="s">
        <v>1</v>
      </c>
      <c r="F1046" s="189" t="s">
        <v>1654</v>
      </c>
      <c r="G1046" s="13"/>
      <c r="H1046" s="190">
        <v>18.800000000000001</v>
      </c>
      <c r="I1046" s="191"/>
      <c r="J1046" s="13"/>
      <c r="K1046" s="13"/>
      <c r="L1046" s="186"/>
      <c r="M1046" s="192"/>
      <c r="N1046" s="193"/>
      <c r="O1046" s="193"/>
      <c r="P1046" s="193"/>
      <c r="Q1046" s="193"/>
      <c r="R1046" s="193"/>
      <c r="S1046" s="193"/>
      <c r="T1046" s="19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188" t="s">
        <v>345</v>
      </c>
      <c r="AU1046" s="188" t="s">
        <v>85</v>
      </c>
      <c r="AV1046" s="13" t="s">
        <v>85</v>
      </c>
      <c r="AW1046" s="13" t="s">
        <v>33</v>
      </c>
      <c r="AX1046" s="13" t="s">
        <v>77</v>
      </c>
      <c r="AY1046" s="188" t="s">
        <v>337</v>
      </c>
    </row>
    <row r="1047" s="13" customFormat="1">
      <c r="A1047" s="13"/>
      <c r="B1047" s="186"/>
      <c r="C1047" s="13"/>
      <c r="D1047" s="187" t="s">
        <v>345</v>
      </c>
      <c r="E1047" s="188" t="s">
        <v>1</v>
      </c>
      <c r="F1047" s="189" t="s">
        <v>1655</v>
      </c>
      <c r="G1047" s="13"/>
      <c r="H1047" s="190">
        <v>64.859999999999999</v>
      </c>
      <c r="I1047" s="191"/>
      <c r="J1047" s="13"/>
      <c r="K1047" s="13"/>
      <c r="L1047" s="186"/>
      <c r="M1047" s="192"/>
      <c r="N1047" s="193"/>
      <c r="O1047" s="193"/>
      <c r="P1047" s="193"/>
      <c r="Q1047" s="193"/>
      <c r="R1047" s="193"/>
      <c r="S1047" s="193"/>
      <c r="T1047" s="194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188" t="s">
        <v>345</v>
      </c>
      <c r="AU1047" s="188" t="s">
        <v>85</v>
      </c>
      <c r="AV1047" s="13" t="s">
        <v>85</v>
      </c>
      <c r="AW1047" s="13" t="s">
        <v>33</v>
      </c>
      <c r="AX1047" s="13" t="s">
        <v>77</v>
      </c>
      <c r="AY1047" s="188" t="s">
        <v>337</v>
      </c>
    </row>
    <row r="1048" s="14" customFormat="1">
      <c r="A1048" s="14"/>
      <c r="B1048" s="195"/>
      <c r="C1048" s="14"/>
      <c r="D1048" s="187" t="s">
        <v>345</v>
      </c>
      <c r="E1048" s="196" t="s">
        <v>259</v>
      </c>
      <c r="F1048" s="197" t="s">
        <v>1656</v>
      </c>
      <c r="G1048" s="14"/>
      <c r="H1048" s="198">
        <v>108.527</v>
      </c>
      <c r="I1048" s="199"/>
      <c r="J1048" s="14"/>
      <c r="K1048" s="14"/>
      <c r="L1048" s="195"/>
      <c r="M1048" s="200"/>
      <c r="N1048" s="201"/>
      <c r="O1048" s="201"/>
      <c r="P1048" s="201"/>
      <c r="Q1048" s="201"/>
      <c r="R1048" s="201"/>
      <c r="S1048" s="201"/>
      <c r="T1048" s="202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196" t="s">
        <v>345</v>
      </c>
      <c r="AU1048" s="196" t="s">
        <v>85</v>
      </c>
      <c r="AV1048" s="14" t="s">
        <v>88</v>
      </c>
      <c r="AW1048" s="14" t="s">
        <v>33</v>
      </c>
      <c r="AX1048" s="14" t="s">
        <v>8</v>
      </c>
      <c r="AY1048" s="196" t="s">
        <v>337</v>
      </c>
    </row>
    <row r="1049" s="2" customFormat="1" ht="24.15" customHeight="1">
      <c r="A1049" s="37"/>
      <c r="B1049" s="172"/>
      <c r="C1049" s="173" t="s">
        <v>1657</v>
      </c>
      <c r="D1049" s="173" t="s">
        <v>339</v>
      </c>
      <c r="E1049" s="174" t="s">
        <v>1658</v>
      </c>
      <c r="F1049" s="175" t="s">
        <v>1659</v>
      </c>
      <c r="G1049" s="176" t="s">
        <v>342</v>
      </c>
      <c r="H1049" s="177">
        <v>651.16200000000003</v>
      </c>
      <c r="I1049" s="178"/>
      <c r="J1049" s="179">
        <f>ROUND(I1049*H1049,0)</f>
        <v>0</v>
      </c>
      <c r="K1049" s="175" t="s">
        <v>343</v>
      </c>
      <c r="L1049" s="38"/>
      <c r="M1049" s="180" t="s">
        <v>1</v>
      </c>
      <c r="N1049" s="181" t="s">
        <v>42</v>
      </c>
      <c r="O1049" s="76"/>
      <c r="P1049" s="182">
        <f>O1049*H1049</f>
        <v>0</v>
      </c>
      <c r="Q1049" s="182">
        <v>0.000357</v>
      </c>
      <c r="R1049" s="182">
        <f>Q1049*H1049</f>
        <v>0.23246483400000001</v>
      </c>
      <c r="S1049" s="182">
        <v>0</v>
      </c>
      <c r="T1049" s="183">
        <f>S1049*H1049</f>
        <v>0</v>
      </c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R1049" s="184" t="s">
        <v>409</v>
      </c>
      <c r="AT1049" s="184" t="s">
        <v>339</v>
      </c>
      <c r="AU1049" s="184" t="s">
        <v>85</v>
      </c>
      <c r="AY1049" s="18" t="s">
        <v>337</v>
      </c>
      <c r="BE1049" s="185">
        <f>IF(N1049="základní",J1049,0)</f>
        <v>0</v>
      </c>
      <c r="BF1049" s="185">
        <f>IF(N1049="snížená",J1049,0)</f>
        <v>0</v>
      </c>
      <c r="BG1049" s="185">
        <f>IF(N1049="zákl. přenesená",J1049,0)</f>
        <v>0</v>
      </c>
      <c r="BH1049" s="185">
        <f>IF(N1049="sníž. přenesená",J1049,0)</f>
        <v>0</v>
      </c>
      <c r="BI1049" s="185">
        <f>IF(N1049="nulová",J1049,0)</f>
        <v>0</v>
      </c>
      <c r="BJ1049" s="18" t="s">
        <v>8</v>
      </c>
      <c r="BK1049" s="185">
        <f>ROUND(I1049*H1049,0)</f>
        <v>0</v>
      </c>
      <c r="BL1049" s="18" t="s">
        <v>409</v>
      </c>
      <c r="BM1049" s="184" t="s">
        <v>1660</v>
      </c>
    </row>
    <row r="1050" s="13" customFormat="1">
      <c r="A1050" s="13"/>
      <c r="B1050" s="186"/>
      <c r="C1050" s="13"/>
      <c r="D1050" s="187" t="s">
        <v>345</v>
      </c>
      <c r="E1050" s="188" t="s">
        <v>1</v>
      </c>
      <c r="F1050" s="189" t="s">
        <v>1661</v>
      </c>
      <c r="G1050" s="13"/>
      <c r="H1050" s="190">
        <v>651.16200000000003</v>
      </c>
      <c r="I1050" s="191"/>
      <c r="J1050" s="13"/>
      <c r="K1050" s="13"/>
      <c r="L1050" s="186"/>
      <c r="M1050" s="192"/>
      <c r="N1050" s="193"/>
      <c r="O1050" s="193"/>
      <c r="P1050" s="193"/>
      <c r="Q1050" s="193"/>
      <c r="R1050" s="193"/>
      <c r="S1050" s="193"/>
      <c r="T1050" s="194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188" t="s">
        <v>345</v>
      </c>
      <c r="AU1050" s="188" t="s">
        <v>85</v>
      </c>
      <c r="AV1050" s="13" t="s">
        <v>85</v>
      </c>
      <c r="AW1050" s="13" t="s">
        <v>33</v>
      </c>
      <c r="AX1050" s="13" t="s">
        <v>8</v>
      </c>
      <c r="AY1050" s="188" t="s">
        <v>337</v>
      </c>
    </row>
    <row r="1051" s="2" customFormat="1" ht="24.15" customHeight="1">
      <c r="A1051" s="37"/>
      <c r="B1051" s="172"/>
      <c r="C1051" s="173" t="s">
        <v>1662</v>
      </c>
      <c r="D1051" s="173" t="s">
        <v>339</v>
      </c>
      <c r="E1051" s="174" t="s">
        <v>1663</v>
      </c>
      <c r="F1051" s="175" t="s">
        <v>1664</v>
      </c>
      <c r="G1051" s="176" t="s">
        <v>433</v>
      </c>
      <c r="H1051" s="177">
        <v>4.4000000000000004</v>
      </c>
      <c r="I1051" s="178"/>
      <c r="J1051" s="179">
        <f>ROUND(I1051*H1051,0)</f>
        <v>0</v>
      </c>
      <c r="K1051" s="175" t="s">
        <v>343</v>
      </c>
      <c r="L1051" s="38"/>
      <c r="M1051" s="180" t="s">
        <v>1</v>
      </c>
      <c r="N1051" s="181" t="s">
        <v>42</v>
      </c>
      <c r="O1051" s="76"/>
      <c r="P1051" s="182">
        <f>O1051*H1051</f>
        <v>0</v>
      </c>
      <c r="Q1051" s="182">
        <v>0.0193107</v>
      </c>
      <c r="R1051" s="182">
        <f>Q1051*H1051</f>
        <v>0.08496708</v>
      </c>
      <c r="S1051" s="182">
        <v>0</v>
      </c>
      <c r="T1051" s="183">
        <f>S1051*H1051</f>
        <v>0</v>
      </c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R1051" s="184" t="s">
        <v>409</v>
      </c>
      <c r="AT1051" s="184" t="s">
        <v>339</v>
      </c>
      <c r="AU1051" s="184" t="s">
        <v>85</v>
      </c>
      <c r="AY1051" s="18" t="s">
        <v>337</v>
      </c>
      <c r="BE1051" s="185">
        <f>IF(N1051="základní",J1051,0)</f>
        <v>0</v>
      </c>
      <c r="BF1051" s="185">
        <f>IF(N1051="snížená",J1051,0)</f>
        <v>0</v>
      </c>
      <c r="BG1051" s="185">
        <f>IF(N1051="zákl. přenesená",J1051,0)</f>
        <v>0</v>
      </c>
      <c r="BH1051" s="185">
        <f>IF(N1051="sníž. přenesená",J1051,0)</f>
        <v>0</v>
      </c>
      <c r="BI1051" s="185">
        <f>IF(N1051="nulová",J1051,0)</f>
        <v>0</v>
      </c>
      <c r="BJ1051" s="18" t="s">
        <v>8</v>
      </c>
      <c r="BK1051" s="185">
        <f>ROUND(I1051*H1051,0)</f>
        <v>0</v>
      </c>
      <c r="BL1051" s="18" t="s">
        <v>409</v>
      </c>
      <c r="BM1051" s="184" t="s">
        <v>1665</v>
      </c>
    </row>
    <row r="1052" s="13" customFormat="1">
      <c r="A1052" s="13"/>
      <c r="B1052" s="186"/>
      <c r="C1052" s="13"/>
      <c r="D1052" s="187" t="s">
        <v>345</v>
      </c>
      <c r="E1052" s="188" t="s">
        <v>1</v>
      </c>
      <c r="F1052" s="189" t="s">
        <v>1666</v>
      </c>
      <c r="G1052" s="13"/>
      <c r="H1052" s="190">
        <v>4.4000000000000004</v>
      </c>
      <c r="I1052" s="191"/>
      <c r="J1052" s="13"/>
      <c r="K1052" s="13"/>
      <c r="L1052" s="186"/>
      <c r="M1052" s="192"/>
      <c r="N1052" s="193"/>
      <c r="O1052" s="193"/>
      <c r="P1052" s="193"/>
      <c r="Q1052" s="193"/>
      <c r="R1052" s="193"/>
      <c r="S1052" s="193"/>
      <c r="T1052" s="194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188" t="s">
        <v>345</v>
      </c>
      <c r="AU1052" s="188" t="s">
        <v>85</v>
      </c>
      <c r="AV1052" s="13" t="s">
        <v>85</v>
      </c>
      <c r="AW1052" s="13" t="s">
        <v>33</v>
      </c>
      <c r="AX1052" s="13" t="s">
        <v>77</v>
      </c>
      <c r="AY1052" s="188" t="s">
        <v>337</v>
      </c>
    </row>
    <row r="1053" s="14" customFormat="1">
      <c r="A1053" s="14"/>
      <c r="B1053" s="195"/>
      <c r="C1053" s="14"/>
      <c r="D1053" s="187" t="s">
        <v>345</v>
      </c>
      <c r="E1053" s="196" t="s">
        <v>262</v>
      </c>
      <c r="F1053" s="197" t="s">
        <v>732</v>
      </c>
      <c r="G1053" s="14"/>
      <c r="H1053" s="198">
        <v>4.4000000000000004</v>
      </c>
      <c r="I1053" s="199"/>
      <c r="J1053" s="14"/>
      <c r="K1053" s="14"/>
      <c r="L1053" s="195"/>
      <c r="M1053" s="200"/>
      <c r="N1053" s="201"/>
      <c r="O1053" s="201"/>
      <c r="P1053" s="201"/>
      <c r="Q1053" s="201"/>
      <c r="R1053" s="201"/>
      <c r="S1053" s="201"/>
      <c r="T1053" s="202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196" t="s">
        <v>345</v>
      </c>
      <c r="AU1053" s="196" t="s">
        <v>85</v>
      </c>
      <c r="AV1053" s="14" t="s">
        <v>88</v>
      </c>
      <c r="AW1053" s="14" t="s">
        <v>33</v>
      </c>
      <c r="AX1053" s="14" t="s">
        <v>8</v>
      </c>
      <c r="AY1053" s="196" t="s">
        <v>337</v>
      </c>
    </row>
    <row r="1054" s="2" customFormat="1" ht="24.15" customHeight="1">
      <c r="A1054" s="37"/>
      <c r="B1054" s="172"/>
      <c r="C1054" s="173" t="s">
        <v>1667</v>
      </c>
      <c r="D1054" s="173" t="s">
        <v>339</v>
      </c>
      <c r="E1054" s="174" t="s">
        <v>1668</v>
      </c>
      <c r="F1054" s="175" t="s">
        <v>1669</v>
      </c>
      <c r="G1054" s="176" t="s">
        <v>433</v>
      </c>
      <c r="H1054" s="177">
        <v>7.9900000000000002</v>
      </c>
      <c r="I1054" s="178"/>
      <c r="J1054" s="179">
        <f>ROUND(I1054*H1054,0)</f>
        <v>0</v>
      </c>
      <c r="K1054" s="175" t="s">
        <v>343</v>
      </c>
      <c r="L1054" s="38"/>
      <c r="M1054" s="180" t="s">
        <v>1</v>
      </c>
      <c r="N1054" s="181" t="s">
        <v>42</v>
      </c>
      <c r="O1054" s="76"/>
      <c r="P1054" s="182">
        <f>O1054*H1054</f>
        <v>0</v>
      </c>
      <c r="Q1054" s="182">
        <v>0.0088210000000000007</v>
      </c>
      <c r="R1054" s="182">
        <f>Q1054*H1054</f>
        <v>0.070479790000000014</v>
      </c>
      <c r="S1054" s="182">
        <v>0</v>
      </c>
      <c r="T1054" s="183">
        <f>S1054*H1054</f>
        <v>0</v>
      </c>
      <c r="U1054" s="37"/>
      <c r="V1054" s="37"/>
      <c r="W1054" s="37"/>
      <c r="X1054" s="37"/>
      <c r="Y1054" s="37"/>
      <c r="Z1054" s="37"/>
      <c r="AA1054" s="37"/>
      <c r="AB1054" s="37"/>
      <c r="AC1054" s="37"/>
      <c r="AD1054" s="37"/>
      <c r="AE1054" s="37"/>
      <c r="AR1054" s="184" t="s">
        <v>409</v>
      </c>
      <c r="AT1054" s="184" t="s">
        <v>339</v>
      </c>
      <c r="AU1054" s="184" t="s">
        <v>85</v>
      </c>
      <c r="AY1054" s="18" t="s">
        <v>337</v>
      </c>
      <c r="BE1054" s="185">
        <f>IF(N1054="základní",J1054,0)</f>
        <v>0</v>
      </c>
      <c r="BF1054" s="185">
        <f>IF(N1054="snížená",J1054,0)</f>
        <v>0</v>
      </c>
      <c r="BG1054" s="185">
        <f>IF(N1054="zákl. přenesená",J1054,0)</f>
        <v>0</v>
      </c>
      <c r="BH1054" s="185">
        <f>IF(N1054="sníž. přenesená",J1054,0)</f>
        <v>0</v>
      </c>
      <c r="BI1054" s="185">
        <f>IF(N1054="nulová",J1054,0)</f>
        <v>0</v>
      </c>
      <c r="BJ1054" s="18" t="s">
        <v>8</v>
      </c>
      <c r="BK1054" s="185">
        <f>ROUND(I1054*H1054,0)</f>
        <v>0</v>
      </c>
      <c r="BL1054" s="18" t="s">
        <v>409</v>
      </c>
      <c r="BM1054" s="184" t="s">
        <v>1670</v>
      </c>
    </row>
    <row r="1055" s="13" customFormat="1">
      <c r="A1055" s="13"/>
      <c r="B1055" s="186"/>
      <c r="C1055" s="13"/>
      <c r="D1055" s="187" t="s">
        <v>345</v>
      </c>
      <c r="E1055" s="188" t="s">
        <v>1</v>
      </c>
      <c r="F1055" s="189" t="s">
        <v>1671</v>
      </c>
      <c r="G1055" s="13"/>
      <c r="H1055" s="190">
        <v>7.9900000000000002</v>
      </c>
      <c r="I1055" s="191"/>
      <c r="J1055" s="13"/>
      <c r="K1055" s="13"/>
      <c r="L1055" s="186"/>
      <c r="M1055" s="192"/>
      <c r="N1055" s="193"/>
      <c r="O1055" s="193"/>
      <c r="P1055" s="193"/>
      <c r="Q1055" s="193"/>
      <c r="R1055" s="193"/>
      <c r="S1055" s="193"/>
      <c r="T1055" s="194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188" t="s">
        <v>345</v>
      </c>
      <c r="AU1055" s="188" t="s">
        <v>85</v>
      </c>
      <c r="AV1055" s="13" t="s">
        <v>85</v>
      </c>
      <c r="AW1055" s="13" t="s">
        <v>33</v>
      </c>
      <c r="AX1055" s="13" t="s">
        <v>77</v>
      </c>
      <c r="AY1055" s="188" t="s">
        <v>337</v>
      </c>
    </row>
    <row r="1056" s="14" customFormat="1">
      <c r="A1056" s="14"/>
      <c r="B1056" s="195"/>
      <c r="C1056" s="14"/>
      <c r="D1056" s="187" t="s">
        <v>345</v>
      </c>
      <c r="E1056" s="196" t="s">
        <v>268</v>
      </c>
      <c r="F1056" s="197" t="s">
        <v>1672</v>
      </c>
      <c r="G1056" s="14"/>
      <c r="H1056" s="198">
        <v>7.9900000000000002</v>
      </c>
      <c r="I1056" s="199"/>
      <c r="J1056" s="14"/>
      <c r="K1056" s="14"/>
      <c r="L1056" s="195"/>
      <c r="M1056" s="200"/>
      <c r="N1056" s="201"/>
      <c r="O1056" s="201"/>
      <c r="P1056" s="201"/>
      <c r="Q1056" s="201"/>
      <c r="R1056" s="201"/>
      <c r="S1056" s="201"/>
      <c r="T1056" s="202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196" t="s">
        <v>345</v>
      </c>
      <c r="AU1056" s="196" t="s">
        <v>85</v>
      </c>
      <c r="AV1056" s="14" t="s">
        <v>88</v>
      </c>
      <c r="AW1056" s="14" t="s">
        <v>33</v>
      </c>
      <c r="AX1056" s="14" t="s">
        <v>8</v>
      </c>
      <c r="AY1056" s="196" t="s">
        <v>337</v>
      </c>
    </row>
    <row r="1057" s="2" customFormat="1" ht="24.15" customHeight="1">
      <c r="A1057" s="37"/>
      <c r="B1057" s="172"/>
      <c r="C1057" s="173" t="s">
        <v>1673</v>
      </c>
      <c r="D1057" s="173" t="s">
        <v>339</v>
      </c>
      <c r="E1057" s="174" t="s">
        <v>1674</v>
      </c>
      <c r="F1057" s="175" t="s">
        <v>1675</v>
      </c>
      <c r="G1057" s="176" t="s">
        <v>496</v>
      </c>
      <c r="H1057" s="177">
        <v>2</v>
      </c>
      <c r="I1057" s="178"/>
      <c r="J1057" s="179">
        <f>ROUND(I1057*H1057,0)</f>
        <v>0</v>
      </c>
      <c r="K1057" s="175" t="s">
        <v>343</v>
      </c>
      <c r="L1057" s="38"/>
      <c r="M1057" s="180" t="s">
        <v>1</v>
      </c>
      <c r="N1057" s="181" t="s">
        <v>42</v>
      </c>
      <c r="O1057" s="76"/>
      <c r="P1057" s="182">
        <f>O1057*H1057</f>
        <v>0</v>
      </c>
      <c r="Q1057" s="182">
        <v>0.00022000000000000001</v>
      </c>
      <c r="R1057" s="182">
        <f>Q1057*H1057</f>
        <v>0.00044000000000000002</v>
      </c>
      <c r="S1057" s="182">
        <v>0</v>
      </c>
      <c r="T1057" s="183">
        <f>S1057*H1057</f>
        <v>0</v>
      </c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R1057" s="184" t="s">
        <v>409</v>
      </c>
      <c r="AT1057" s="184" t="s">
        <v>339</v>
      </c>
      <c r="AU1057" s="184" t="s">
        <v>85</v>
      </c>
      <c r="AY1057" s="18" t="s">
        <v>337</v>
      </c>
      <c r="BE1057" s="185">
        <f>IF(N1057="základní",J1057,0)</f>
        <v>0</v>
      </c>
      <c r="BF1057" s="185">
        <f>IF(N1057="snížená",J1057,0)</f>
        <v>0</v>
      </c>
      <c r="BG1057" s="185">
        <f>IF(N1057="zákl. přenesená",J1057,0)</f>
        <v>0</v>
      </c>
      <c r="BH1057" s="185">
        <f>IF(N1057="sníž. přenesená",J1057,0)</f>
        <v>0</v>
      </c>
      <c r="BI1057" s="185">
        <f>IF(N1057="nulová",J1057,0)</f>
        <v>0</v>
      </c>
      <c r="BJ1057" s="18" t="s">
        <v>8</v>
      </c>
      <c r="BK1057" s="185">
        <f>ROUND(I1057*H1057,0)</f>
        <v>0</v>
      </c>
      <c r="BL1057" s="18" t="s">
        <v>409</v>
      </c>
      <c r="BM1057" s="184" t="s">
        <v>1676</v>
      </c>
    </row>
    <row r="1058" s="13" customFormat="1">
      <c r="A1058" s="13"/>
      <c r="B1058" s="186"/>
      <c r="C1058" s="13"/>
      <c r="D1058" s="187" t="s">
        <v>345</v>
      </c>
      <c r="E1058" s="188" t="s">
        <v>1</v>
      </c>
      <c r="F1058" s="189" t="s">
        <v>1048</v>
      </c>
      <c r="G1058" s="13"/>
      <c r="H1058" s="190">
        <v>2</v>
      </c>
      <c r="I1058" s="191"/>
      <c r="J1058" s="13"/>
      <c r="K1058" s="13"/>
      <c r="L1058" s="186"/>
      <c r="M1058" s="192"/>
      <c r="N1058" s="193"/>
      <c r="O1058" s="193"/>
      <c r="P1058" s="193"/>
      <c r="Q1058" s="193"/>
      <c r="R1058" s="193"/>
      <c r="S1058" s="193"/>
      <c r="T1058" s="194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188" t="s">
        <v>345</v>
      </c>
      <c r="AU1058" s="188" t="s">
        <v>85</v>
      </c>
      <c r="AV1058" s="13" t="s">
        <v>85</v>
      </c>
      <c r="AW1058" s="13" t="s">
        <v>33</v>
      </c>
      <c r="AX1058" s="13" t="s">
        <v>77</v>
      </c>
      <c r="AY1058" s="188" t="s">
        <v>337</v>
      </c>
    </row>
    <row r="1059" s="14" customFormat="1">
      <c r="A1059" s="14"/>
      <c r="B1059" s="195"/>
      <c r="C1059" s="14"/>
      <c r="D1059" s="187" t="s">
        <v>345</v>
      </c>
      <c r="E1059" s="196" t="s">
        <v>1</v>
      </c>
      <c r="F1059" s="197" t="s">
        <v>363</v>
      </c>
      <c r="G1059" s="14"/>
      <c r="H1059" s="198">
        <v>2</v>
      </c>
      <c r="I1059" s="199"/>
      <c r="J1059" s="14"/>
      <c r="K1059" s="14"/>
      <c r="L1059" s="195"/>
      <c r="M1059" s="200"/>
      <c r="N1059" s="201"/>
      <c r="O1059" s="201"/>
      <c r="P1059" s="201"/>
      <c r="Q1059" s="201"/>
      <c r="R1059" s="201"/>
      <c r="S1059" s="201"/>
      <c r="T1059" s="202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196" t="s">
        <v>345</v>
      </c>
      <c r="AU1059" s="196" t="s">
        <v>85</v>
      </c>
      <c r="AV1059" s="14" t="s">
        <v>88</v>
      </c>
      <c r="AW1059" s="14" t="s">
        <v>33</v>
      </c>
      <c r="AX1059" s="14" t="s">
        <v>8</v>
      </c>
      <c r="AY1059" s="196" t="s">
        <v>337</v>
      </c>
    </row>
    <row r="1060" s="2" customFormat="1" ht="33" customHeight="1">
      <c r="A1060" s="37"/>
      <c r="B1060" s="172"/>
      <c r="C1060" s="211" t="s">
        <v>1677</v>
      </c>
      <c r="D1060" s="211" t="s">
        <v>400</v>
      </c>
      <c r="E1060" s="212" t="s">
        <v>1678</v>
      </c>
      <c r="F1060" s="213" t="s">
        <v>1679</v>
      </c>
      <c r="G1060" s="214" t="s">
        <v>496</v>
      </c>
      <c r="H1060" s="215">
        <v>2</v>
      </c>
      <c r="I1060" s="216"/>
      <c r="J1060" s="217">
        <f>ROUND(I1060*H1060,0)</f>
        <v>0</v>
      </c>
      <c r="K1060" s="213" t="s">
        <v>343</v>
      </c>
      <c r="L1060" s="218"/>
      <c r="M1060" s="219" t="s">
        <v>1</v>
      </c>
      <c r="N1060" s="220" t="s">
        <v>42</v>
      </c>
      <c r="O1060" s="76"/>
      <c r="P1060" s="182">
        <f>O1060*H1060</f>
        <v>0</v>
      </c>
      <c r="Q1060" s="182">
        <v>0.012489999999999999</v>
      </c>
      <c r="R1060" s="182">
        <f>Q1060*H1060</f>
        <v>0.024979999999999999</v>
      </c>
      <c r="S1060" s="182">
        <v>0</v>
      </c>
      <c r="T1060" s="183">
        <f>S1060*H1060</f>
        <v>0</v>
      </c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R1060" s="184" t="s">
        <v>506</v>
      </c>
      <c r="AT1060" s="184" t="s">
        <v>400</v>
      </c>
      <c r="AU1060" s="184" t="s">
        <v>85</v>
      </c>
      <c r="AY1060" s="18" t="s">
        <v>337</v>
      </c>
      <c r="BE1060" s="185">
        <f>IF(N1060="základní",J1060,0)</f>
        <v>0</v>
      </c>
      <c r="BF1060" s="185">
        <f>IF(N1060="snížená",J1060,0)</f>
        <v>0</v>
      </c>
      <c r="BG1060" s="185">
        <f>IF(N1060="zákl. přenesená",J1060,0)</f>
        <v>0</v>
      </c>
      <c r="BH1060" s="185">
        <f>IF(N1060="sníž. přenesená",J1060,0)</f>
        <v>0</v>
      </c>
      <c r="BI1060" s="185">
        <f>IF(N1060="nulová",J1060,0)</f>
        <v>0</v>
      </c>
      <c r="BJ1060" s="18" t="s">
        <v>8</v>
      </c>
      <c r="BK1060" s="185">
        <f>ROUND(I1060*H1060,0)</f>
        <v>0</v>
      </c>
      <c r="BL1060" s="18" t="s">
        <v>409</v>
      </c>
      <c r="BM1060" s="184" t="s">
        <v>1680</v>
      </c>
    </row>
    <row r="1061" s="13" customFormat="1">
      <c r="A1061" s="13"/>
      <c r="B1061" s="186"/>
      <c r="C1061" s="13"/>
      <c r="D1061" s="187" t="s">
        <v>345</v>
      </c>
      <c r="E1061" s="188" t="s">
        <v>1</v>
      </c>
      <c r="F1061" s="189" t="s">
        <v>1048</v>
      </c>
      <c r="G1061" s="13"/>
      <c r="H1061" s="190">
        <v>2</v>
      </c>
      <c r="I1061" s="191"/>
      <c r="J1061" s="13"/>
      <c r="K1061" s="13"/>
      <c r="L1061" s="186"/>
      <c r="M1061" s="192"/>
      <c r="N1061" s="193"/>
      <c r="O1061" s="193"/>
      <c r="P1061" s="193"/>
      <c r="Q1061" s="193"/>
      <c r="R1061" s="193"/>
      <c r="S1061" s="193"/>
      <c r="T1061" s="194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188" t="s">
        <v>345</v>
      </c>
      <c r="AU1061" s="188" t="s">
        <v>85</v>
      </c>
      <c r="AV1061" s="13" t="s">
        <v>85</v>
      </c>
      <c r="AW1061" s="13" t="s">
        <v>33</v>
      </c>
      <c r="AX1061" s="13" t="s">
        <v>77</v>
      </c>
      <c r="AY1061" s="188" t="s">
        <v>337</v>
      </c>
    </row>
    <row r="1062" s="14" customFormat="1">
      <c r="A1062" s="14"/>
      <c r="B1062" s="195"/>
      <c r="C1062" s="14"/>
      <c r="D1062" s="187" t="s">
        <v>345</v>
      </c>
      <c r="E1062" s="196" t="s">
        <v>1</v>
      </c>
      <c r="F1062" s="197" t="s">
        <v>363</v>
      </c>
      <c r="G1062" s="14"/>
      <c r="H1062" s="198">
        <v>2</v>
      </c>
      <c r="I1062" s="199"/>
      <c r="J1062" s="14"/>
      <c r="K1062" s="14"/>
      <c r="L1062" s="195"/>
      <c r="M1062" s="200"/>
      <c r="N1062" s="201"/>
      <c r="O1062" s="201"/>
      <c r="P1062" s="201"/>
      <c r="Q1062" s="201"/>
      <c r="R1062" s="201"/>
      <c r="S1062" s="201"/>
      <c r="T1062" s="202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196" t="s">
        <v>345</v>
      </c>
      <c r="AU1062" s="196" t="s">
        <v>85</v>
      </c>
      <c r="AV1062" s="14" t="s">
        <v>88</v>
      </c>
      <c r="AW1062" s="14" t="s">
        <v>33</v>
      </c>
      <c r="AX1062" s="14" t="s">
        <v>8</v>
      </c>
      <c r="AY1062" s="196" t="s">
        <v>337</v>
      </c>
    </row>
    <row r="1063" s="2" customFormat="1" ht="33" customHeight="1">
      <c r="A1063" s="37"/>
      <c r="B1063" s="172"/>
      <c r="C1063" s="173" t="s">
        <v>1681</v>
      </c>
      <c r="D1063" s="173" t="s">
        <v>339</v>
      </c>
      <c r="E1063" s="174" t="s">
        <v>1682</v>
      </c>
      <c r="F1063" s="175" t="s">
        <v>1683</v>
      </c>
      <c r="G1063" s="176" t="s">
        <v>496</v>
      </c>
      <c r="H1063" s="177">
        <v>1</v>
      </c>
      <c r="I1063" s="178"/>
      <c r="J1063" s="179">
        <f>ROUND(I1063*H1063,0)</f>
        <v>0</v>
      </c>
      <c r="K1063" s="175" t="s">
        <v>343</v>
      </c>
      <c r="L1063" s="38"/>
      <c r="M1063" s="180" t="s">
        <v>1</v>
      </c>
      <c r="N1063" s="181" t="s">
        <v>42</v>
      </c>
      <c r="O1063" s="76"/>
      <c r="P1063" s="182">
        <f>O1063*H1063</f>
        <v>0</v>
      </c>
      <c r="Q1063" s="182">
        <v>0</v>
      </c>
      <c r="R1063" s="182">
        <f>Q1063*H1063</f>
        <v>0</v>
      </c>
      <c r="S1063" s="182">
        <v>0</v>
      </c>
      <c r="T1063" s="183">
        <f>S1063*H1063</f>
        <v>0</v>
      </c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R1063" s="184" t="s">
        <v>409</v>
      </c>
      <c r="AT1063" s="184" t="s">
        <v>339</v>
      </c>
      <c r="AU1063" s="184" t="s">
        <v>85</v>
      </c>
      <c r="AY1063" s="18" t="s">
        <v>337</v>
      </c>
      <c r="BE1063" s="185">
        <f>IF(N1063="základní",J1063,0)</f>
        <v>0</v>
      </c>
      <c r="BF1063" s="185">
        <f>IF(N1063="snížená",J1063,0)</f>
        <v>0</v>
      </c>
      <c r="BG1063" s="185">
        <f>IF(N1063="zákl. přenesená",J1063,0)</f>
        <v>0</v>
      </c>
      <c r="BH1063" s="185">
        <f>IF(N1063="sníž. přenesená",J1063,0)</f>
        <v>0</v>
      </c>
      <c r="BI1063" s="185">
        <f>IF(N1063="nulová",J1063,0)</f>
        <v>0</v>
      </c>
      <c r="BJ1063" s="18" t="s">
        <v>8</v>
      </c>
      <c r="BK1063" s="185">
        <f>ROUND(I1063*H1063,0)</f>
        <v>0</v>
      </c>
      <c r="BL1063" s="18" t="s">
        <v>409</v>
      </c>
      <c r="BM1063" s="184" t="s">
        <v>1684</v>
      </c>
    </row>
    <row r="1064" s="13" customFormat="1">
      <c r="A1064" s="13"/>
      <c r="B1064" s="186"/>
      <c r="C1064" s="13"/>
      <c r="D1064" s="187" t="s">
        <v>345</v>
      </c>
      <c r="E1064" s="188" t="s">
        <v>1</v>
      </c>
      <c r="F1064" s="189" t="s">
        <v>1685</v>
      </c>
      <c r="G1064" s="13"/>
      <c r="H1064" s="190">
        <v>1</v>
      </c>
      <c r="I1064" s="191"/>
      <c r="J1064" s="13"/>
      <c r="K1064" s="13"/>
      <c r="L1064" s="186"/>
      <c r="M1064" s="192"/>
      <c r="N1064" s="193"/>
      <c r="O1064" s="193"/>
      <c r="P1064" s="193"/>
      <c r="Q1064" s="193"/>
      <c r="R1064" s="193"/>
      <c r="S1064" s="193"/>
      <c r="T1064" s="194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188" t="s">
        <v>345</v>
      </c>
      <c r="AU1064" s="188" t="s">
        <v>85</v>
      </c>
      <c r="AV1064" s="13" t="s">
        <v>85</v>
      </c>
      <c r="AW1064" s="13" t="s">
        <v>33</v>
      </c>
      <c r="AX1064" s="13" t="s">
        <v>8</v>
      </c>
      <c r="AY1064" s="188" t="s">
        <v>337</v>
      </c>
    </row>
    <row r="1065" s="2" customFormat="1" ht="24.15" customHeight="1">
      <c r="A1065" s="37"/>
      <c r="B1065" s="172"/>
      <c r="C1065" s="211" t="s">
        <v>1686</v>
      </c>
      <c r="D1065" s="211" t="s">
        <v>400</v>
      </c>
      <c r="E1065" s="212" t="s">
        <v>1687</v>
      </c>
      <c r="F1065" s="213" t="s">
        <v>1688</v>
      </c>
      <c r="G1065" s="214" t="s">
        <v>496</v>
      </c>
      <c r="H1065" s="215">
        <v>1</v>
      </c>
      <c r="I1065" s="216"/>
      <c r="J1065" s="217">
        <f>ROUND(I1065*H1065,0)</f>
        <v>0</v>
      </c>
      <c r="K1065" s="213" t="s">
        <v>343</v>
      </c>
      <c r="L1065" s="218"/>
      <c r="M1065" s="219" t="s">
        <v>1</v>
      </c>
      <c r="N1065" s="220" t="s">
        <v>42</v>
      </c>
      <c r="O1065" s="76"/>
      <c r="P1065" s="182">
        <f>O1065*H1065</f>
        <v>0</v>
      </c>
      <c r="Q1065" s="182">
        <v>0.042500000000000003</v>
      </c>
      <c r="R1065" s="182">
        <f>Q1065*H1065</f>
        <v>0.042500000000000003</v>
      </c>
      <c r="S1065" s="182">
        <v>0</v>
      </c>
      <c r="T1065" s="183">
        <f>S1065*H1065</f>
        <v>0</v>
      </c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R1065" s="184" t="s">
        <v>506</v>
      </c>
      <c r="AT1065" s="184" t="s">
        <v>400</v>
      </c>
      <c r="AU1065" s="184" t="s">
        <v>85</v>
      </c>
      <c r="AY1065" s="18" t="s">
        <v>337</v>
      </c>
      <c r="BE1065" s="185">
        <f>IF(N1065="základní",J1065,0)</f>
        <v>0</v>
      </c>
      <c r="BF1065" s="185">
        <f>IF(N1065="snížená",J1065,0)</f>
        <v>0</v>
      </c>
      <c r="BG1065" s="185">
        <f>IF(N1065="zákl. přenesená",J1065,0)</f>
        <v>0</v>
      </c>
      <c r="BH1065" s="185">
        <f>IF(N1065="sníž. přenesená",J1065,0)</f>
        <v>0</v>
      </c>
      <c r="BI1065" s="185">
        <f>IF(N1065="nulová",J1065,0)</f>
        <v>0</v>
      </c>
      <c r="BJ1065" s="18" t="s">
        <v>8</v>
      </c>
      <c r="BK1065" s="185">
        <f>ROUND(I1065*H1065,0)</f>
        <v>0</v>
      </c>
      <c r="BL1065" s="18" t="s">
        <v>409</v>
      </c>
      <c r="BM1065" s="184" t="s">
        <v>1689</v>
      </c>
    </row>
    <row r="1066" s="13" customFormat="1">
      <c r="A1066" s="13"/>
      <c r="B1066" s="186"/>
      <c r="C1066" s="13"/>
      <c r="D1066" s="187" t="s">
        <v>345</v>
      </c>
      <c r="E1066" s="188" t="s">
        <v>1</v>
      </c>
      <c r="F1066" s="189" t="s">
        <v>1685</v>
      </c>
      <c r="G1066" s="13"/>
      <c r="H1066" s="190">
        <v>1</v>
      </c>
      <c r="I1066" s="191"/>
      <c r="J1066" s="13"/>
      <c r="K1066" s="13"/>
      <c r="L1066" s="186"/>
      <c r="M1066" s="192"/>
      <c r="N1066" s="193"/>
      <c r="O1066" s="193"/>
      <c r="P1066" s="193"/>
      <c r="Q1066" s="193"/>
      <c r="R1066" s="193"/>
      <c r="S1066" s="193"/>
      <c r="T1066" s="194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188" t="s">
        <v>345</v>
      </c>
      <c r="AU1066" s="188" t="s">
        <v>85</v>
      </c>
      <c r="AV1066" s="13" t="s">
        <v>85</v>
      </c>
      <c r="AW1066" s="13" t="s">
        <v>33</v>
      </c>
      <c r="AX1066" s="13" t="s">
        <v>8</v>
      </c>
      <c r="AY1066" s="188" t="s">
        <v>337</v>
      </c>
    </row>
    <row r="1067" s="2" customFormat="1" ht="37.8" customHeight="1">
      <c r="A1067" s="37"/>
      <c r="B1067" s="172"/>
      <c r="C1067" s="173" t="s">
        <v>1690</v>
      </c>
      <c r="D1067" s="173" t="s">
        <v>339</v>
      </c>
      <c r="E1067" s="174" t="s">
        <v>1691</v>
      </c>
      <c r="F1067" s="175" t="s">
        <v>1692</v>
      </c>
      <c r="G1067" s="176" t="s">
        <v>403</v>
      </c>
      <c r="H1067" s="177">
        <v>6.1040000000000001</v>
      </c>
      <c r="I1067" s="178"/>
      <c r="J1067" s="179">
        <f>ROUND(I1067*H1067,0)</f>
        <v>0</v>
      </c>
      <c r="K1067" s="175" t="s">
        <v>343</v>
      </c>
      <c r="L1067" s="38"/>
      <c r="M1067" s="180" t="s">
        <v>1</v>
      </c>
      <c r="N1067" s="181" t="s">
        <v>42</v>
      </c>
      <c r="O1067" s="76"/>
      <c r="P1067" s="182">
        <f>O1067*H1067</f>
        <v>0</v>
      </c>
      <c r="Q1067" s="182">
        <v>0</v>
      </c>
      <c r="R1067" s="182">
        <f>Q1067*H1067</f>
        <v>0</v>
      </c>
      <c r="S1067" s="182">
        <v>0</v>
      </c>
      <c r="T1067" s="183">
        <f>S1067*H1067</f>
        <v>0</v>
      </c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R1067" s="184" t="s">
        <v>409</v>
      </c>
      <c r="AT1067" s="184" t="s">
        <v>339</v>
      </c>
      <c r="AU1067" s="184" t="s">
        <v>85</v>
      </c>
      <c r="AY1067" s="18" t="s">
        <v>337</v>
      </c>
      <c r="BE1067" s="185">
        <f>IF(N1067="základní",J1067,0)</f>
        <v>0</v>
      </c>
      <c r="BF1067" s="185">
        <f>IF(N1067="snížená",J1067,0)</f>
        <v>0</v>
      </c>
      <c r="BG1067" s="185">
        <f>IF(N1067="zákl. přenesená",J1067,0)</f>
        <v>0</v>
      </c>
      <c r="BH1067" s="185">
        <f>IF(N1067="sníž. přenesená",J1067,0)</f>
        <v>0</v>
      </c>
      <c r="BI1067" s="185">
        <f>IF(N1067="nulová",J1067,0)</f>
        <v>0</v>
      </c>
      <c r="BJ1067" s="18" t="s">
        <v>8</v>
      </c>
      <c r="BK1067" s="185">
        <f>ROUND(I1067*H1067,0)</f>
        <v>0</v>
      </c>
      <c r="BL1067" s="18" t="s">
        <v>409</v>
      </c>
      <c r="BM1067" s="184" t="s">
        <v>1693</v>
      </c>
    </row>
    <row r="1068" s="12" customFormat="1" ht="22.8" customHeight="1">
      <c r="A1068" s="12"/>
      <c r="B1068" s="159"/>
      <c r="C1068" s="12"/>
      <c r="D1068" s="160" t="s">
        <v>76</v>
      </c>
      <c r="E1068" s="170" t="s">
        <v>1694</v>
      </c>
      <c r="F1068" s="170" t="s">
        <v>1695</v>
      </c>
      <c r="G1068" s="12"/>
      <c r="H1068" s="12"/>
      <c r="I1068" s="162"/>
      <c r="J1068" s="171">
        <f>BK1068</f>
        <v>0</v>
      </c>
      <c r="K1068" s="12"/>
      <c r="L1068" s="159"/>
      <c r="M1068" s="164"/>
      <c r="N1068" s="165"/>
      <c r="O1068" s="165"/>
      <c r="P1068" s="166">
        <f>SUM(P1069:P1163)</f>
        <v>0</v>
      </c>
      <c r="Q1068" s="165"/>
      <c r="R1068" s="166">
        <f>SUM(R1069:R1163)</f>
        <v>1.6679030047999999</v>
      </c>
      <c r="S1068" s="165"/>
      <c r="T1068" s="167">
        <f>SUM(T1069:T1163)</f>
        <v>0.42060249999999999</v>
      </c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R1068" s="160" t="s">
        <v>85</v>
      </c>
      <c r="AT1068" s="168" t="s">
        <v>76</v>
      </c>
      <c r="AU1068" s="168" t="s">
        <v>8</v>
      </c>
      <c r="AY1068" s="160" t="s">
        <v>337</v>
      </c>
      <c r="BK1068" s="169">
        <f>SUM(BK1069:BK1163)</f>
        <v>0</v>
      </c>
    </row>
    <row r="1069" s="2" customFormat="1" ht="16.5" customHeight="1">
      <c r="A1069" s="37"/>
      <c r="B1069" s="172"/>
      <c r="C1069" s="173" t="s">
        <v>1696</v>
      </c>
      <c r="D1069" s="173" t="s">
        <v>339</v>
      </c>
      <c r="E1069" s="174" t="s">
        <v>1697</v>
      </c>
      <c r="F1069" s="175" t="s">
        <v>1698</v>
      </c>
      <c r="G1069" s="176" t="s">
        <v>342</v>
      </c>
      <c r="H1069" s="177">
        <v>9.4800000000000004</v>
      </c>
      <c r="I1069" s="178"/>
      <c r="J1069" s="179">
        <f>ROUND(I1069*H1069,0)</f>
        <v>0</v>
      </c>
      <c r="K1069" s="175" t="s">
        <v>343</v>
      </c>
      <c r="L1069" s="38"/>
      <c r="M1069" s="180" t="s">
        <v>1</v>
      </c>
      <c r="N1069" s="181" t="s">
        <v>42</v>
      </c>
      <c r="O1069" s="76"/>
      <c r="P1069" s="182">
        <f>O1069*H1069</f>
        <v>0</v>
      </c>
      <c r="Q1069" s="182">
        <v>0</v>
      </c>
      <c r="R1069" s="182">
        <f>Q1069*H1069</f>
        <v>0</v>
      </c>
      <c r="S1069" s="182">
        <v>0.00594</v>
      </c>
      <c r="T1069" s="183">
        <f>S1069*H1069</f>
        <v>0.056311199999999999</v>
      </c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R1069" s="184" t="s">
        <v>409</v>
      </c>
      <c r="AT1069" s="184" t="s">
        <v>339</v>
      </c>
      <c r="AU1069" s="184" t="s">
        <v>85</v>
      </c>
      <c r="AY1069" s="18" t="s">
        <v>337</v>
      </c>
      <c r="BE1069" s="185">
        <f>IF(N1069="základní",J1069,0)</f>
        <v>0</v>
      </c>
      <c r="BF1069" s="185">
        <f>IF(N1069="snížená",J1069,0)</f>
        <v>0</v>
      </c>
      <c r="BG1069" s="185">
        <f>IF(N1069="zákl. přenesená",J1069,0)</f>
        <v>0</v>
      </c>
      <c r="BH1069" s="185">
        <f>IF(N1069="sníž. přenesená",J1069,0)</f>
        <v>0</v>
      </c>
      <c r="BI1069" s="185">
        <f>IF(N1069="nulová",J1069,0)</f>
        <v>0</v>
      </c>
      <c r="BJ1069" s="18" t="s">
        <v>8</v>
      </c>
      <c r="BK1069" s="185">
        <f>ROUND(I1069*H1069,0)</f>
        <v>0</v>
      </c>
      <c r="BL1069" s="18" t="s">
        <v>409</v>
      </c>
      <c r="BM1069" s="184" t="s">
        <v>1699</v>
      </c>
    </row>
    <row r="1070" s="13" customFormat="1">
      <c r="A1070" s="13"/>
      <c r="B1070" s="186"/>
      <c r="C1070" s="13"/>
      <c r="D1070" s="187" t="s">
        <v>345</v>
      </c>
      <c r="E1070" s="188" t="s">
        <v>1</v>
      </c>
      <c r="F1070" s="189" t="s">
        <v>1700</v>
      </c>
      <c r="G1070" s="13"/>
      <c r="H1070" s="190">
        <v>3</v>
      </c>
      <c r="I1070" s="191"/>
      <c r="J1070" s="13"/>
      <c r="K1070" s="13"/>
      <c r="L1070" s="186"/>
      <c r="M1070" s="192"/>
      <c r="N1070" s="193"/>
      <c r="O1070" s="193"/>
      <c r="P1070" s="193"/>
      <c r="Q1070" s="193"/>
      <c r="R1070" s="193"/>
      <c r="S1070" s="193"/>
      <c r="T1070" s="194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188" t="s">
        <v>345</v>
      </c>
      <c r="AU1070" s="188" t="s">
        <v>85</v>
      </c>
      <c r="AV1070" s="13" t="s">
        <v>85</v>
      </c>
      <c r="AW1070" s="13" t="s">
        <v>33</v>
      </c>
      <c r="AX1070" s="13" t="s">
        <v>77</v>
      </c>
      <c r="AY1070" s="188" t="s">
        <v>337</v>
      </c>
    </row>
    <row r="1071" s="13" customFormat="1">
      <c r="A1071" s="13"/>
      <c r="B1071" s="186"/>
      <c r="C1071" s="13"/>
      <c r="D1071" s="187" t="s">
        <v>345</v>
      </c>
      <c r="E1071" s="188" t="s">
        <v>1</v>
      </c>
      <c r="F1071" s="189" t="s">
        <v>1701</v>
      </c>
      <c r="G1071" s="13"/>
      <c r="H1071" s="190">
        <v>6.4800000000000004</v>
      </c>
      <c r="I1071" s="191"/>
      <c r="J1071" s="13"/>
      <c r="K1071" s="13"/>
      <c r="L1071" s="186"/>
      <c r="M1071" s="192"/>
      <c r="N1071" s="193"/>
      <c r="O1071" s="193"/>
      <c r="P1071" s="193"/>
      <c r="Q1071" s="193"/>
      <c r="R1071" s="193"/>
      <c r="S1071" s="193"/>
      <c r="T1071" s="194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188" t="s">
        <v>345</v>
      </c>
      <c r="AU1071" s="188" t="s">
        <v>85</v>
      </c>
      <c r="AV1071" s="13" t="s">
        <v>85</v>
      </c>
      <c r="AW1071" s="13" t="s">
        <v>33</v>
      </c>
      <c r="AX1071" s="13" t="s">
        <v>77</v>
      </c>
      <c r="AY1071" s="188" t="s">
        <v>337</v>
      </c>
    </row>
    <row r="1072" s="14" customFormat="1">
      <c r="A1072" s="14"/>
      <c r="B1072" s="195"/>
      <c r="C1072" s="14"/>
      <c r="D1072" s="187" t="s">
        <v>345</v>
      </c>
      <c r="E1072" s="196" t="s">
        <v>1</v>
      </c>
      <c r="F1072" s="197" t="s">
        <v>363</v>
      </c>
      <c r="G1072" s="14"/>
      <c r="H1072" s="198">
        <v>9.4800000000000004</v>
      </c>
      <c r="I1072" s="199"/>
      <c r="J1072" s="14"/>
      <c r="K1072" s="14"/>
      <c r="L1072" s="195"/>
      <c r="M1072" s="200"/>
      <c r="N1072" s="201"/>
      <c r="O1072" s="201"/>
      <c r="P1072" s="201"/>
      <c r="Q1072" s="201"/>
      <c r="R1072" s="201"/>
      <c r="S1072" s="201"/>
      <c r="T1072" s="202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196" t="s">
        <v>345</v>
      </c>
      <c r="AU1072" s="196" t="s">
        <v>85</v>
      </c>
      <c r="AV1072" s="14" t="s">
        <v>88</v>
      </c>
      <c r="AW1072" s="14" t="s">
        <v>33</v>
      </c>
      <c r="AX1072" s="14" t="s">
        <v>8</v>
      </c>
      <c r="AY1072" s="196" t="s">
        <v>337</v>
      </c>
    </row>
    <row r="1073" s="2" customFormat="1" ht="16.5" customHeight="1">
      <c r="A1073" s="37"/>
      <c r="B1073" s="172"/>
      <c r="C1073" s="173" t="s">
        <v>1702</v>
      </c>
      <c r="D1073" s="173" t="s">
        <v>339</v>
      </c>
      <c r="E1073" s="174" t="s">
        <v>1703</v>
      </c>
      <c r="F1073" s="175" t="s">
        <v>1704</v>
      </c>
      <c r="G1073" s="176" t="s">
        <v>433</v>
      </c>
      <c r="H1073" s="177">
        <v>27.199999999999999</v>
      </c>
      <c r="I1073" s="178"/>
      <c r="J1073" s="179">
        <f>ROUND(I1073*H1073,0)</f>
        <v>0</v>
      </c>
      <c r="K1073" s="175" t="s">
        <v>343</v>
      </c>
      <c r="L1073" s="38"/>
      <c r="M1073" s="180" t="s">
        <v>1</v>
      </c>
      <c r="N1073" s="181" t="s">
        <v>42</v>
      </c>
      <c r="O1073" s="76"/>
      <c r="P1073" s="182">
        <f>O1073*H1073</f>
        <v>0</v>
      </c>
      <c r="Q1073" s="182">
        <v>0</v>
      </c>
      <c r="R1073" s="182">
        <f>Q1073*H1073</f>
        <v>0</v>
      </c>
      <c r="S1073" s="182">
        <v>0.0016999999999999999</v>
      </c>
      <c r="T1073" s="183">
        <f>S1073*H1073</f>
        <v>0.046239999999999996</v>
      </c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R1073" s="184" t="s">
        <v>409</v>
      </c>
      <c r="AT1073" s="184" t="s">
        <v>339</v>
      </c>
      <c r="AU1073" s="184" t="s">
        <v>85</v>
      </c>
      <c r="AY1073" s="18" t="s">
        <v>337</v>
      </c>
      <c r="BE1073" s="185">
        <f>IF(N1073="základní",J1073,0)</f>
        <v>0</v>
      </c>
      <c r="BF1073" s="185">
        <f>IF(N1073="snížená",J1073,0)</f>
        <v>0</v>
      </c>
      <c r="BG1073" s="185">
        <f>IF(N1073="zákl. přenesená",J1073,0)</f>
        <v>0</v>
      </c>
      <c r="BH1073" s="185">
        <f>IF(N1073="sníž. přenesená",J1073,0)</f>
        <v>0</v>
      </c>
      <c r="BI1073" s="185">
        <f>IF(N1073="nulová",J1073,0)</f>
        <v>0</v>
      </c>
      <c r="BJ1073" s="18" t="s">
        <v>8</v>
      </c>
      <c r="BK1073" s="185">
        <f>ROUND(I1073*H1073,0)</f>
        <v>0</v>
      </c>
      <c r="BL1073" s="18" t="s">
        <v>409</v>
      </c>
      <c r="BM1073" s="184" t="s">
        <v>1705</v>
      </c>
    </row>
    <row r="1074" s="13" customFormat="1">
      <c r="A1074" s="13"/>
      <c r="B1074" s="186"/>
      <c r="C1074" s="13"/>
      <c r="D1074" s="187" t="s">
        <v>345</v>
      </c>
      <c r="E1074" s="188" t="s">
        <v>1</v>
      </c>
      <c r="F1074" s="189" t="s">
        <v>1706</v>
      </c>
      <c r="G1074" s="13"/>
      <c r="H1074" s="190">
        <v>23.199999999999999</v>
      </c>
      <c r="I1074" s="191"/>
      <c r="J1074" s="13"/>
      <c r="K1074" s="13"/>
      <c r="L1074" s="186"/>
      <c r="M1074" s="192"/>
      <c r="N1074" s="193"/>
      <c r="O1074" s="193"/>
      <c r="P1074" s="193"/>
      <c r="Q1074" s="193"/>
      <c r="R1074" s="193"/>
      <c r="S1074" s="193"/>
      <c r="T1074" s="194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188" t="s">
        <v>345</v>
      </c>
      <c r="AU1074" s="188" t="s">
        <v>85</v>
      </c>
      <c r="AV1074" s="13" t="s">
        <v>85</v>
      </c>
      <c r="AW1074" s="13" t="s">
        <v>33</v>
      </c>
      <c r="AX1074" s="13" t="s">
        <v>77</v>
      </c>
      <c r="AY1074" s="188" t="s">
        <v>337</v>
      </c>
    </row>
    <row r="1075" s="13" customFormat="1">
      <c r="A1075" s="13"/>
      <c r="B1075" s="186"/>
      <c r="C1075" s="13"/>
      <c r="D1075" s="187" t="s">
        <v>345</v>
      </c>
      <c r="E1075" s="188" t="s">
        <v>1</v>
      </c>
      <c r="F1075" s="189" t="s">
        <v>1707</v>
      </c>
      <c r="G1075" s="13"/>
      <c r="H1075" s="190">
        <v>4</v>
      </c>
      <c r="I1075" s="191"/>
      <c r="J1075" s="13"/>
      <c r="K1075" s="13"/>
      <c r="L1075" s="186"/>
      <c r="M1075" s="192"/>
      <c r="N1075" s="193"/>
      <c r="O1075" s="193"/>
      <c r="P1075" s="193"/>
      <c r="Q1075" s="193"/>
      <c r="R1075" s="193"/>
      <c r="S1075" s="193"/>
      <c r="T1075" s="194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188" t="s">
        <v>345</v>
      </c>
      <c r="AU1075" s="188" t="s">
        <v>85</v>
      </c>
      <c r="AV1075" s="13" t="s">
        <v>85</v>
      </c>
      <c r="AW1075" s="13" t="s">
        <v>33</v>
      </c>
      <c r="AX1075" s="13" t="s">
        <v>77</v>
      </c>
      <c r="AY1075" s="188" t="s">
        <v>337</v>
      </c>
    </row>
    <row r="1076" s="14" customFormat="1">
      <c r="A1076" s="14"/>
      <c r="B1076" s="195"/>
      <c r="C1076" s="14"/>
      <c r="D1076" s="187" t="s">
        <v>345</v>
      </c>
      <c r="E1076" s="196" t="s">
        <v>1</v>
      </c>
      <c r="F1076" s="197" t="s">
        <v>363</v>
      </c>
      <c r="G1076" s="14"/>
      <c r="H1076" s="198">
        <v>27.199999999999999</v>
      </c>
      <c r="I1076" s="199"/>
      <c r="J1076" s="14"/>
      <c r="K1076" s="14"/>
      <c r="L1076" s="195"/>
      <c r="M1076" s="200"/>
      <c r="N1076" s="201"/>
      <c r="O1076" s="201"/>
      <c r="P1076" s="201"/>
      <c r="Q1076" s="201"/>
      <c r="R1076" s="201"/>
      <c r="S1076" s="201"/>
      <c r="T1076" s="202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196" t="s">
        <v>345</v>
      </c>
      <c r="AU1076" s="196" t="s">
        <v>85</v>
      </c>
      <c r="AV1076" s="14" t="s">
        <v>88</v>
      </c>
      <c r="AW1076" s="14" t="s">
        <v>33</v>
      </c>
      <c r="AX1076" s="14" t="s">
        <v>8</v>
      </c>
      <c r="AY1076" s="196" t="s">
        <v>337</v>
      </c>
    </row>
    <row r="1077" s="2" customFormat="1" ht="16.5" customHeight="1">
      <c r="A1077" s="37"/>
      <c r="B1077" s="172"/>
      <c r="C1077" s="173" t="s">
        <v>1708</v>
      </c>
      <c r="D1077" s="173" t="s">
        <v>339</v>
      </c>
      <c r="E1077" s="174" t="s">
        <v>1709</v>
      </c>
      <c r="F1077" s="175" t="s">
        <v>1710</v>
      </c>
      <c r="G1077" s="176" t="s">
        <v>496</v>
      </c>
      <c r="H1077" s="177">
        <v>2</v>
      </c>
      <c r="I1077" s="178"/>
      <c r="J1077" s="179">
        <f>ROUND(I1077*H1077,0)</f>
        <v>0</v>
      </c>
      <c r="K1077" s="175" t="s">
        <v>343</v>
      </c>
      <c r="L1077" s="38"/>
      <c r="M1077" s="180" t="s">
        <v>1</v>
      </c>
      <c r="N1077" s="181" t="s">
        <v>42</v>
      </c>
      <c r="O1077" s="76"/>
      <c r="P1077" s="182">
        <f>O1077*H1077</f>
        <v>0</v>
      </c>
      <c r="Q1077" s="182">
        <v>0</v>
      </c>
      <c r="R1077" s="182">
        <f>Q1077*H1077</f>
        <v>0</v>
      </c>
      <c r="S1077" s="182">
        <v>0.014999999999999999</v>
      </c>
      <c r="T1077" s="183">
        <f>S1077*H1077</f>
        <v>0.029999999999999999</v>
      </c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R1077" s="184" t="s">
        <v>409</v>
      </c>
      <c r="AT1077" s="184" t="s">
        <v>339</v>
      </c>
      <c r="AU1077" s="184" t="s">
        <v>85</v>
      </c>
      <c r="AY1077" s="18" t="s">
        <v>337</v>
      </c>
      <c r="BE1077" s="185">
        <f>IF(N1077="základní",J1077,0)</f>
        <v>0</v>
      </c>
      <c r="BF1077" s="185">
        <f>IF(N1077="snížená",J1077,0)</f>
        <v>0</v>
      </c>
      <c r="BG1077" s="185">
        <f>IF(N1077="zákl. přenesená",J1077,0)</f>
        <v>0</v>
      </c>
      <c r="BH1077" s="185">
        <f>IF(N1077="sníž. přenesená",J1077,0)</f>
        <v>0</v>
      </c>
      <c r="BI1077" s="185">
        <f>IF(N1077="nulová",J1077,0)</f>
        <v>0</v>
      </c>
      <c r="BJ1077" s="18" t="s">
        <v>8</v>
      </c>
      <c r="BK1077" s="185">
        <f>ROUND(I1077*H1077,0)</f>
        <v>0</v>
      </c>
      <c r="BL1077" s="18" t="s">
        <v>409</v>
      </c>
      <c r="BM1077" s="184" t="s">
        <v>1711</v>
      </c>
    </row>
    <row r="1078" s="13" customFormat="1">
      <c r="A1078" s="13"/>
      <c r="B1078" s="186"/>
      <c r="C1078" s="13"/>
      <c r="D1078" s="187" t="s">
        <v>345</v>
      </c>
      <c r="E1078" s="188" t="s">
        <v>1</v>
      </c>
      <c r="F1078" s="189" t="s">
        <v>1712</v>
      </c>
      <c r="G1078" s="13"/>
      <c r="H1078" s="190">
        <v>2</v>
      </c>
      <c r="I1078" s="191"/>
      <c r="J1078" s="13"/>
      <c r="K1078" s="13"/>
      <c r="L1078" s="186"/>
      <c r="M1078" s="192"/>
      <c r="N1078" s="193"/>
      <c r="O1078" s="193"/>
      <c r="P1078" s="193"/>
      <c r="Q1078" s="193"/>
      <c r="R1078" s="193"/>
      <c r="S1078" s="193"/>
      <c r="T1078" s="194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188" t="s">
        <v>345</v>
      </c>
      <c r="AU1078" s="188" t="s">
        <v>85</v>
      </c>
      <c r="AV1078" s="13" t="s">
        <v>85</v>
      </c>
      <c r="AW1078" s="13" t="s">
        <v>33</v>
      </c>
      <c r="AX1078" s="13" t="s">
        <v>8</v>
      </c>
      <c r="AY1078" s="188" t="s">
        <v>337</v>
      </c>
    </row>
    <row r="1079" s="2" customFormat="1" ht="16.5" customHeight="1">
      <c r="A1079" s="37"/>
      <c r="B1079" s="172"/>
      <c r="C1079" s="173" t="s">
        <v>1713</v>
      </c>
      <c r="D1079" s="173" t="s">
        <v>339</v>
      </c>
      <c r="E1079" s="174" t="s">
        <v>1714</v>
      </c>
      <c r="F1079" s="175" t="s">
        <v>1715</v>
      </c>
      <c r="G1079" s="176" t="s">
        <v>433</v>
      </c>
      <c r="H1079" s="177">
        <v>21.390000000000001</v>
      </c>
      <c r="I1079" s="178"/>
      <c r="J1079" s="179">
        <f>ROUND(I1079*H1079,0)</f>
        <v>0</v>
      </c>
      <c r="K1079" s="175" t="s">
        <v>343</v>
      </c>
      <c r="L1079" s="38"/>
      <c r="M1079" s="180" t="s">
        <v>1</v>
      </c>
      <c r="N1079" s="181" t="s">
        <v>42</v>
      </c>
      <c r="O1079" s="76"/>
      <c r="P1079" s="182">
        <f>O1079*H1079</f>
        <v>0</v>
      </c>
      <c r="Q1079" s="182">
        <v>0</v>
      </c>
      <c r="R1079" s="182">
        <f>Q1079*H1079</f>
        <v>0</v>
      </c>
      <c r="S1079" s="182">
        <v>0.00167</v>
      </c>
      <c r="T1079" s="183">
        <f>S1079*H1079</f>
        <v>0.035721300000000004</v>
      </c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37"/>
      <c r="AE1079" s="37"/>
      <c r="AR1079" s="184" t="s">
        <v>409</v>
      </c>
      <c r="AT1079" s="184" t="s">
        <v>339</v>
      </c>
      <c r="AU1079" s="184" t="s">
        <v>85</v>
      </c>
      <c r="AY1079" s="18" t="s">
        <v>337</v>
      </c>
      <c r="BE1079" s="185">
        <f>IF(N1079="základní",J1079,0)</f>
        <v>0</v>
      </c>
      <c r="BF1079" s="185">
        <f>IF(N1079="snížená",J1079,0)</f>
        <v>0</v>
      </c>
      <c r="BG1079" s="185">
        <f>IF(N1079="zákl. přenesená",J1079,0)</f>
        <v>0</v>
      </c>
      <c r="BH1079" s="185">
        <f>IF(N1079="sníž. přenesená",J1079,0)</f>
        <v>0</v>
      </c>
      <c r="BI1079" s="185">
        <f>IF(N1079="nulová",J1079,0)</f>
        <v>0</v>
      </c>
      <c r="BJ1079" s="18" t="s">
        <v>8</v>
      </c>
      <c r="BK1079" s="185">
        <f>ROUND(I1079*H1079,0)</f>
        <v>0</v>
      </c>
      <c r="BL1079" s="18" t="s">
        <v>409</v>
      </c>
      <c r="BM1079" s="184" t="s">
        <v>1716</v>
      </c>
    </row>
    <row r="1080" s="13" customFormat="1">
      <c r="A1080" s="13"/>
      <c r="B1080" s="186"/>
      <c r="C1080" s="13"/>
      <c r="D1080" s="187" t="s">
        <v>345</v>
      </c>
      <c r="E1080" s="188" t="s">
        <v>1</v>
      </c>
      <c r="F1080" s="189" t="s">
        <v>1717</v>
      </c>
      <c r="G1080" s="13"/>
      <c r="H1080" s="190">
        <v>3.4900000000000002</v>
      </c>
      <c r="I1080" s="191"/>
      <c r="J1080" s="13"/>
      <c r="K1080" s="13"/>
      <c r="L1080" s="186"/>
      <c r="M1080" s="192"/>
      <c r="N1080" s="193"/>
      <c r="O1080" s="193"/>
      <c r="P1080" s="193"/>
      <c r="Q1080" s="193"/>
      <c r="R1080" s="193"/>
      <c r="S1080" s="193"/>
      <c r="T1080" s="194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188" t="s">
        <v>345</v>
      </c>
      <c r="AU1080" s="188" t="s">
        <v>85</v>
      </c>
      <c r="AV1080" s="13" t="s">
        <v>85</v>
      </c>
      <c r="AW1080" s="13" t="s">
        <v>33</v>
      </c>
      <c r="AX1080" s="13" t="s">
        <v>77</v>
      </c>
      <c r="AY1080" s="188" t="s">
        <v>337</v>
      </c>
    </row>
    <row r="1081" s="13" customFormat="1">
      <c r="A1081" s="13"/>
      <c r="B1081" s="186"/>
      <c r="C1081" s="13"/>
      <c r="D1081" s="187" t="s">
        <v>345</v>
      </c>
      <c r="E1081" s="188" t="s">
        <v>1</v>
      </c>
      <c r="F1081" s="189" t="s">
        <v>1718</v>
      </c>
      <c r="G1081" s="13"/>
      <c r="H1081" s="190">
        <v>5.7199999999999998</v>
      </c>
      <c r="I1081" s="191"/>
      <c r="J1081" s="13"/>
      <c r="K1081" s="13"/>
      <c r="L1081" s="186"/>
      <c r="M1081" s="192"/>
      <c r="N1081" s="193"/>
      <c r="O1081" s="193"/>
      <c r="P1081" s="193"/>
      <c r="Q1081" s="193"/>
      <c r="R1081" s="193"/>
      <c r="S1081" s="193"/>
      <c r="T1081" s="194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188" t="s">
        <v>345</v>
      </c>
      <c r="AU1081" s="188" t="s">
        <v>85</v>
      </c>
      <c r="AV1081" s="13" t="s">
        <v>85</v>
      </c>
      <c r="AW1081" s="13" t="s">
        <v>33</v>
      </c>
      <c r="AX1081" s="13" t="s">
        <v>77</v>
      </c>
      <c r="AY1081" s="188" t="s">
        <v>337</v>
      </c>
    </row>
    <row r="1082" s="13" customFormat="1">
      <c r="A1082" s="13"/>
      <c r="B1082" s="186"/>
      <c r="C1082" s="13"/>
      <c r="D1082" s="187" t="s">
        <v>345</v>
      </c>
      <c r="E1082" s="188" t="s">
        <v>1</v>
      </c>
      <c r="F1082" s="189" t="s">
        <v>1719</v>
      </c>
      <c r="G1082" s="13"/>
      <c r="H1082" s="190">
        <v>11.140000000000001</v>
      </c>
      <c r="I1082" s="191"/>
      <c r="J1082" s="13"/>
      <c r="K1082" s="13"/>
      <c r="L1082" s="186"/>
      <c r="M1082" s="192"/>
      <c r="N1082" s="193"/>
      <c r="O1082" s="193"/>
      <c r="P1082" s="193"/>
      <c r="Q1082" s="193"/>
      <c r="R1082" s="193"/>
      <c r="S1082" s="193"/>
      <c r="T1082" s="194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188" t="s">
        <v>345</v>
      </c>
      <c r="AU1082" s="188" t="s">
        <v>85</v>
      </c>
      <c r="AV1082" s="13" t="s">
        <v>85</v>
      </c>
      <c r="AW1082" s="13" t="s">
        <v>33</v>
      </c>
      <c r="AX1082" s="13" t="s">
        <v>77</v>
      </c>
      <c r="AY1082" s="188" t="s">
        <v>337</v>
      </c>
    </row>
    <row r="1083" s="13" customFormat="1">
      <c r="A1083" s="13"/>
      <c r="B1083" s="186"/>
      <c r="C1083" s="13"/>
      <c r="D1083" s="187" t="s">
        <v>345</v>
      </c>
      <c r="E1083" s="188" t="s">
        <v>1</v>
      </c>
      <c r="F1083" s="189" t="s">
        <v>1720</v>
      </c>
      <c r="G1083" s="13"/>
      <c r="H1083" s="190">
        <v>1.04</v>
      </c>
      <c r="I1083" s="191"/>
      <c r="J1083" s="13"/>
      <c r="K1083" s="13"/>
      <c r="L1083" s="186"/>
      <c r="M1083" s="192"/>
      <c r="N1083" s="193"/>
      <c r="O1083" s="193"/>
      <c r="P1083" s="193"/>
      <c r="Q1083" s="193"/>
      <c r="R1083" s="193"/>
      <c r="S1083" s="193"/>
      <c r="T1083" s="194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188" t="s">
        <v>345</v>
      </c>
      <c r="AU1083" s="188" t="s">
        <v>85</v>
      </c>
      <c r="AV1083" s="13" t="s">
        <v>85</v>
      </c>
      <c r="AW1083" s="13" t="s">
        <v>33</v>
      </c>
      <c r="AX1083" s="13" t="s">
        <v>77</v>
      </c>
      <c r="AY1083" s="188" t="s">
        <v>337</v>
      </c>
    </row>
    <row r="1084" s="14" customFormat="1">
      <c r="A1084" s="14"/>
      <c r="B1084" s="195"/>
      <c r="C1084" s="14"/>
      <c r="D1084" s="187" t="s">
        <v>345</v>
      </c>
      <c r="E1084" s="196" t="s">
        <v>1</v>
      </c>
      <c r="F1084" s="197" t="s">
        <v>363</v>
      </c>
      <c r="G1084" s="14"/>
      <c r="H1084" s="198">
        <v>21.390000000000001</v>
      </c>
      <c r="I1084" s="199"/>
      <c r="J1084" s="14"/>
      <c r="K1084" s="14"/>
      <c r="L1084" s="195"/>
      <c r="M1084" s="200"/>
      <c r="N1084" s="201"/>
      <c r="O1084" s="201"/>
      <c r="P1084" s="201"/>
      <c r="Q1084" s="201"/>
      <c r="R1084" s="201"/>
      <c r="S1084" s="201"/>
      <c r="T1084" s="202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196" t="s">
        <v>345</v>
      </c>
      <c r="AU1084" s="196" t="s">
        <v>85</v>
      </c>
      <c r="AV1084" s="14" t="s">
        <v>88</v>
      </c>
      <c r="AW1084" s="14" t="s">
        <v>33</v>
      </c>
      <c r="AX1084" s="14" t="s">
        <v>8</v>
      </c>
      <c r="AY1084" s="196" t="s">
        <v>337</v>
      </c>
    </row>
    <row r="1085" s="2" customFormat="1" ht="16.5" customHeight="1">
      <c r="A1085" s="37"/>
      <c r="B1085" s="172"/>
      <c r="C1085" s="173" t="s">
        <v>1721</v>
      </c>
      <c r="D1085" s="173" t="s">
        <v>339</v>
      </c>
      <c r="E1085" s="174" t="s">
        <v>1722</v>
      </c>
      <c r="F1085" s="175" t="s">
        <v>1723</v>
      </c>
      <c r="G1085" s="176" t="s">
        <v>433</v>
      </c>
      <c r="H1085" s="177">
        <v>21.32</v>
      </c>
      <c r="I1085" s="178"/>
      <c r="J1085" s="179">
        <f>ROUND(I1085*H1085,0)</f>
        <v>0</v>
      </c>
      <c r="K1085" s="175" t="s">
        <v>343</v>
      </c>
      <c r="L1085" s="38"/>
      <c r="M1085" s="180" t="s">
        <v>1</v>
      </c>
      <c r="N1085" s="181" t="s">
        <v>42</v>
      </c>
      <c r="O1085" s="76"/>
      <c r="P1085" s="182">
        <f>O1085*H1085</f>
        <v>0</v>
      </c>
      <c r="Q1085" s="182">
        <v>0</v>
      </c>
      <c r="R1085" s="182">
        <f>Q1085*H1085</f>
        <v>0</v>
      </c>
      <c r="S1085" s="182">
        <v>0.00175</v>
      </c>
      <c r="T1085" s="183">
        <f>S1085*H1085</f>
        <v>0.037310000000000003</v>
      </c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R1085" s="184" t="s">
        <v>409</v>
      </c>
      <c r="AT1085" s="184" t="s">
        <v>339</v>
      </c>
      <c r="AU1085" s="184" t="s">
        <v>85</v>
      </c>
      <c r="AY1085" s="18" t="s">
        <v>337</v>
      </c>
      <c r="BE1085" s="185">
        <f>IF(N1085="základní",J1085,0)</f>
        <v>0</v>
      </c>
      <c r="BF1085" s="185">
        <f>IF(N1085="snížená",J1085,0)</f>
        <v>0</v>
      </c>
      <c r="BG1085" s="185">
        <f>IF(N1085="zákl. přenesená",J1085,0)</f>
        <v>0</v>
      </c>
      <c r="BH1085" s="185">
        <f>IF(N1085="sníž. přenesená",J1085,0)</f>
        <v>0</v>
      </c>
      <c r="BI1085" s="185">
        <f>IF(N1085="nulová",J1085,0)</f>
        <v>0</v>
      </c>
      <c r="BJ1085" s="18" t="s">
        <v>8</v>
      </c>
      <c r="BK1085" s="185">
        <f>ROUND(I1085*H1085,0)</f>
        <v>0</v>
      </c>
      <c r="BL1085" s="18" t="s">
        <v>409</v>
      </c>
      <c r="BM1085" s="184" t="s">
        <v>1724</v>
      </c>
    </row>
    <row r="1086" s="13" customFormat="1">
      <c r="A1086" s="13"/>
      <c r="B1086" s="186"/>
      <c r="C1086" s="13"/>
      <c r="D1086" s="187" t="s">
        <v>345</v>
      </c>
      <c r="E1086" s="188" t="s">
        <v>1</v>
      </c>
      <c r="F1086" s="189" t="s">
        <v>1725</v>
      </c>
      <c r="G1086" s="13"/>
      <c r="H1086" s="190">
        <v>21.32</v>
      </c>
      <c r="I1086" s="191"/>
      <c r="J1086" s="13"/>
      <c r="K1086" s="13"/>
      <c r="L1086" s="186"/>
      <c r="M1086" s="192"/>
      <c r="N1086" s="193"/>
      <c r="O1086" s="193"/>
      <c r="P1086" s="193"/>
      <c r="Q1086" s="193"/>
      <c r="R1086" s="193"/>
      <c r="S1086" s="193"/>
      <c r="T1086" s="194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188" t="s">
        <v>345</v>
      </c>
      <c r="AU1086" s="188" t="s">
        <v>85</v>
      </c>
      <c r="AV1086" s="13" t="s">
        <v>85</v>
      </c>
      <c r="AW1086" s="13" t="s">
        <v>33</v>
      </c>
      <c r="AX1086" s="13" t="s">
        <v>8</v>
      </c>
      <c r="AY1086" s="188" t="s">
        <v>337</v>
      </c>
    </row>
    <row r="1087" s="2" customFormat="1" ht="16.5" customHeight="1">
      <c r="A1087" s="37"/>
      <c r="B1087" s="172"/>
      <c r="C1087" s="173" t="s">
        <v>1726</v>
      </c>
      <c r="D1087" s="173" t="s">
        <v>339</v>
      </c>
      <c r="E1087" s="174" t="s">
        <v>1727</v>
      </c>
      <c r="F1087" s="175" t="s">
        <v>1728</v>
      </c>
      <c r="G1087" s="176" t="s">
        <v>342</v>
      </c>
      <c r="H1087" s="177">
        <v>2.25</v>
      </c>
      <c r="I1087" s="178"/>
      <c r="J1087" s="179">
        <f>ROUND(I1087*H1087,0)</f>
        <v>0</v>
      </c>
      <c r="K1087" s="175" t="s">
        <v>343</v>
      </c>
      <c r="L1087" s="38"/>
      <c r="M1087" s="180" t="s">
        <v>1</v>
      </c>
      <c r="N1087" s="181" t="s">
        <v>42</v>
      </c>
      <c r="O1087" s="76"/>
      <c r="P1087" s="182">
        <f>O1087*H1087</f>
        <v>0</v>
      </c>
      <c r="Q1087" s="182">
        <v>0</v>
      </c>
      <c r="R1087" s="182">
        <f>Q1087*H1087</f>
        <v>0</v>
      </c>
      <c r="S1087" s="182">
        <v>0.0058399999999999997</v>
      </c>
      <c r="T1087" s="183">
        <f>S1087*H1087</f>
        <v>0.013139999999999999</v>
      </c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R1087" s="184" t="s">
        <v>409</v>
      </c>
      <c r="AT1087" s="184" t="s">
        <v>339</v>
      </c>
      <c r="AU1087" s="184" t="s">
        <v>85</v>
      </c>
      <c r="AY1087" s="18" t="s">
        <v>337</v>
      </c>
      <c r="BE1087" s="185">
        <f>IF(N1087="základní",J1087,0)</f>
        <v>0</v>
      </c>
      <c r="BF1087" s="185">
        <f>IF(N1087="snížená",J1087,0)</f>
        <v>0</v>
      </c>
      <c r="BG1087" s="185">
        <f>IF(N1087="zákl. přenesená",J1087,0)</f>
        <v>0</v>
      </c>
      <c r="BH1087" s="185">
        <f>IF(N1087="sníž. přenesená",J1087,0)</f>
        <v>0</v>
      </c>
      <c r="BI1087" s="185">
        <f>IF(N1087="nulová",J1087,0)</f>
        <v>0</v>
      </c>
      <c r="BJ1087" s="18" t="s">
        <v>8</v>
      </c>
      <c r="BK1087" s="185">
        <f>ROUND(I1087*H1087,0)</f>
        <v>0</v>
      </c>
      <c r="BL1087" s="18" t="s">
        <v>409</v>
      </c>
      <c r="BM1087" s="184" t="s">
        <v>1729</v>
      </c>
    </row>
    <row r="1088" s="13" customFormat="1">
      <c r="A1088" s="13"/>
      <c r="B1088" s="186"/>
      <c r="C1088" s="13"/>
      <c r="D1088" s="187" t="s">
        <v>345</v>
      </c>
      <c r="E1088" s="188" t="s">
        <v>1</v>
      </c>
      <c r="F1088" s="189" t="s">
        <v>1730</v>
      </c>
      <c r="G1088" s="13"/>
      <c r="H1088" s="190">
        <v>1</v>
      </c>
      <c r="I1088" s="191"/>
      <c r="J1088" s="13"/>
      <c r="K1088" s="13"/>
      <c r="L1088" s="186"/>
      <c r="M1088" s="192"/>
      <c r="N1088" s="193"/>
      <c r="O1088" s="193"/>
      <c r="P1088" s="193"/>
      <c r="Q1088" s="193"/>
      <c r="R1088" s="193"/>
      <c r="S1088" s="193"/>
      <c r="T1088" s="19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188" t="s">
        <v>345</v>
      </c>
      <c r="AU1088" s="188" t="s">
        <v>85</v>
      </c>
      <c r="AV1088" s="13" t="s">
        <v>85</v>
      </c>
      <c r="AW1088" s="13" t="s">
        <v>33</v>
      </c>
      <c r="AX1088" s="13" t="s">
        <v>77</v>
      </c>
      <c r="AY1088" s="188" t="s">
        <v>337</v>
      </c>
    </row>
    <row r="1089" s="13" customFormat="1">
      <c r="A1089" s="13"/>
      <c r="B1089" s="186"/>
      <c r="C1089" s="13"/>
      <c r="D1089" s="187" t="s">
        <v>345</v>
      </c>
      <c r="E1089" s="188" t="s">
        <v>1</v>
      </c>
      <c r="F1089" s="189" t="s">
        <v>1731</v>
      </c>
      <c r="G1089" s="13"/>
      <c r="H1089" s="190">
        <v>1.25</v>
      </c>
      <c r="I1089" s="191"/>
      <c r="J1089" s="13"/>
      <c r="K1089" s="13"/>
      <c r="L1089" s="186"/>
      <c r="M1089" s="192"/>
      <c r="N1089" s="193"/>
      <c r="O1089" s="193"/>
      <c r="P1089" s="193"/>
      <c r="Q1089" s="193"/>
      <c r="R1089" s="193"/>
      <c r="S1089" s="193"/>
      <c r="T1089" s="194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188" t="s">
        <v>345</v>
      </c>
      <c r="AU1089" s="188" t="s">
        <v>85</v>
      </c>
      <c r="AV1089" s="13" t="s">
        <v>85</v>
      </c>
      <c r="AW1089" s="13" t="s">
        <v>33</v>
      </c>
      <c r="AX1089" s="13" t="s">
        <v>77</v>
      </c>
      <c r="AY1089" s="188" t="s">
        <v>337</v>
      </c>
    </row>
    <row r="1090" s="14" customFormat="1">
      <c r="A1090" s="14"/>
      <c r="B1090" s="195"/>
      <c r="C1090" s="14"/>
      <c r="D1090" s="187" t="s">
        <v>345</v>
      </c>
      <c r="E1090" s="196" t="s">
        <v>1</v>
      </c>
      <c r="F1090" s="197" t="s">
        <v>363</v>
      </c>
      <c r="G1090" s="14"/>
      <c r="H1090" s="198">
        <v>2.25</v>
      </c>
      <c r="I1090" s="199"/>
      <c r="J1090" s="14"/>
      <c r="K1090" s="14"/>
      <c r="L1090" s="195"/>
      <c r="M1090" s="200"/>
      <c r="N1090" s="201"/>
      <c r="O1090" s="201"/>
      <c r="P1090" s="201"/>
      <c r="Q1090" s="201"/>
      <c r="R1090" s="201"/>
      <c r="S1090" s="201"/>
      <c r="T1090" s="202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196" t="s">
        <v>345</v>
      </c>
      <c r="AU1090" s="196" t="s">
        <v>85</v>
      </c>
      <c r="AV1090" s="14" t="s">
        <v>88</v>
      </c>
      <c r="AW1090" s="14" t="s">
        <v>33</v>
      </c>
      <c r="AX1090" s="14" t="s">
        <v>8</v>
      </c>
      <c r="AY1090" s="196" t="s">
        <v>337</v>
      </c>
    </row>
    <row r="1091" s="2" customFormat="1" ht="21.75" customHeight="1">
      <c r="A1091" s="37"/>
      <c r="B1091" s="172"/>
      <c r="C1091" s="173" t="s">
        <v>1732</v>
      </c>
      <c r="D1091" s="173" t="s">
        <v>339</v>
      </c>
      <c r="E1091" s="174" t="s">
        <v>1733</v>
      </c>
      <c r="F1091" s="175" t="s">
        <v>1734</v>
      </c>
      <c r="G1091" s="176" t="s">
        <v>496</v>
      </c>
      <c r="H1091" s="177">
        <v>6</v>
      </c>
      <c r="I1091" s="178"/>
      <c r="J1091" s="179">
        <f>ROUND(I1091*H1091,0)</f>
        <v>0</v>
      </c>
      <c r="K1091" s="175" t="s">
        <v>343</v>
      </c>
      <c r="L1091" s="38"/>
      <c r="M1091" s="180" t="s">
        <v>1</v>
      </c>
      <c r="N1091" s="181" t="s">
        <v>42</v>
      </c>
      <c r="O1091" s="76"/>
      <c r="P1091" s="182">
        <f>O1091*H1091</f>
        <v>0</v>
      </c>
      <c r="Q1091" s="182">
        <v>0</v>
      </c>
      <c r="R1091" s="182">
        <f>Q1091*H1091</f>
        <v>0</v>
      </c>
      <c r="S1091" s="182">
        <v>0.00022000000000000001</v>
      </c>
      <c r="T1091" s="183">
        <f>S1091*H1091</f>
        <v>0.00132</v>
      </c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R1091" s="184" t="s">
        <v>409</v>
      </c>
      <c r="AT1091" s="184" t="s">
        <v>339</v>
      </c>
      <c r="AU1091" s="184" t="s">
        <v>85</v>
      </c>
      <c r="AY1091" s="18" t="s">
        <v>337</v>
      </c>
      <c r="BE1091" s="185">
        <f>IF(N1091="základní",J1091,0)</f>
        <v>0</v>
      </c>
      <c r="BF1091" s="185">
        <f>IF(N1091="snížená",J1091,0)</f>
        <v>0</v>
      </c>
      <c r="BG1091" s="185">
        <f>IF(N1091="zákl. přenesená",J1091,0)</f>
        <v>0</v>
      </c>
      <c r="BH1091" s="185">
        <f>IF(N1091="sníž. přenesená",J1091,0)</f>
        <v>0</v>
      </c>
      <c r="BI1091" s="185">
        <f>IF(N1091="nulová",J1091,0)</f>
        <v>0</v>
      </c>
      <c r="BJ1091" s="18" t="s">
        <v>8</v>
      </c>
      <c r="BK1091" s="185">
        <f>ROUND(I1091*H1091,0)</f>
        <v>0</v>
      </c>
      <c r="BL1091" s="18" t="s">
        <v>409</v>
      </c>
      <c r="BM1091" s="184" t="s">
        <v>1735</v>
      </c>
    </row>
    <row r="1092" s="13" customFormat="1">
      <c r="A1092" s="13"/>
      <c r="B1092" s="186"/>
      <c r="C1092" s="13"/>
      <c r="D1092" s="187" t="s">
        <v>345</v>
      </c>
      <c r="E1092" s="188" t="s">
        <v>1</v>
      </c>
      <c r="F1092" s="189" t="s">
        <v>1736</v>
      </c>
      <c r="G1092" s="13"/>
      <c r="H1092" s="190">
        <v>6</v>
      </c>
      <c r="I1092" s="191"/>
      <c r="J1092" s="13"/>
      <c r="K1092" s="13"/>
      <c r="L1092" s="186"/>
      <c r="M1092" s="192"/>
      <c r="N1092" s="193"/>
      <c r="O1092" s="193"/>
      <c r="P1092" s="193"/>
      <c r="Q1092" s="193"/>
      <c r="R1092" s="193"/>
      <c r="S1092" s="193"/>
      <c r="T1092" s="194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188" t="s">
        <v>345</v>
      </c>
      <c r="AU1092" s="188" t="s">
        <v>85</v>
      </c>
      <c r="AV1092" s="13" t="s">
        <v>85</v>
      </c>
      <c r="AW1092" s="13" t="s">
        <v>33</v>
      </c>
      <c r="AX1092" s="13" t="s">
        <v>8</v>
      </c>
      <c r="AY1092" s="188" t="s">
        <v>337</v>
      </c>
    </row>
    <row r="1093" s="2" customFormat="1" ht="33" customHeight="1">
      <c r="A1093" s="37"/>
      <c r="B1093" s="172"/>
      <c r="C1093" s="173" t="s">
        <v>1737</v>
      </c>
      <c r="D1093" s="173" t="s">
        <v>339</v>
      </c>
      <c r="E1093" s="174" t="s">
        <v>1738</v>
      </c>
      <c r="F1093" s="175" t="s">
        <v>1739</v>
      </c>
      <c r="G1093" s="176" t="s">
        <v>496</v>
      </c>
      <c r="H1093" s="177">
        <v>2</v>
      </c>
      <c r="I1093" s="178"/>
      <c r="J1093" s="179">
        <f>ROUND(I1093*H1093,0)</f>
        <v>0</v>
      </c>
      <c r="K1093" s="175" t="s">
        <v>343</v>
      </c>
      <c r="L1093" s="38"/>
      <c r="M1093" s="180" t="s">
        <v>1</v>
      </c>
      <c r="N1093" s="181" t="s">
        <v>42</v>
      </c>
      <c r="O1093" s="76"/>
      <c r="P1093" s="182">
        <f>O1093*H1093</f>
        <v>0</v>
      </c>
      <c r="Q1093" s="182">
        <v>0</v>
      </c>
      <c r="R1093" s="182">
        <f>Q1093*H1093</f>
        <v>0</v>
      </c>
      <c r="S1093" s="182">
        <v>0.0018799999999999999</v>
      </c>
      <c r="T1093" s="183">
        <f>S1093*H1093</f>
        <v>0.0037599999999999999</v>
      </c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R1093" s="184" t="s">
        <v>409</v>
      </c>
      <c r="AT1093" s="184" t="s">
        <v>339</v>
      </c>
      <c r="AU1093" s="184" t="s">
        <v>85</v>
      </c>
      <c r="AY1093" s="18" t="s">
        <v>337</v>
      </c>
      <c r="BE1093" s="185">
        <f>IF(N1093="základní",J1093,0)</f>
        <v>0</v>
      </c>
      <c r="BF1093" s="185">
        <f>IF(N1093="snížená",J1093,0)</f>
        <v>0</v>
      </c>
      <c r="BG1093" s="185">
        <f>IF(N1093="zákl. přenesená",J1093,0)</f>
        <v>0</v>
      </c>
      <c r="BH1093" s="185">
        <f>IF(N1093="sníž. přenesená",J1093,0)</f>
        <v>0</v>
      </c>
      <c r="BI1093" s="185">
        <f>IF(N1093="nulová",J1093,0)</f>
        <v>0</v>
      </c>
      <c r="BJ1093" s="18" t="s">
        <v>8</v>
      </c>
      <c r="BK1093" s="185">
        <f>ROUND(I1093*H1093,0)</f>
        <v>0</v>
      </c>
      <c r="BL1093" s="18" t="s">
        <v>409</v>
      </c>
      <c r="BM1093" s="184" t="s">
        <v>1740</v>
      </c>
    </row>
    <row r="1094" s="13" customFormat="1">
      <c r="A1094" s="13"/>
      <c r="B1094" s="186"/>
      <c r="C1094" s="13"/>
      <c r="D1094" s="187" t="s">
        <v>345</v>
      </c>
      <c r="E1094" s="188" t="s">
        <v>1</v>
      </c>
      <c r="F1094" s="189" t="s">
        <v>1712</v>
      </c>
      <c r="G1094" s="13"/>
      <c r="H1094" s="190">
        <v>2</v>
      </c>
      <c r="I1094" s="191"/>
      <c r="J1094" s="13"/>
      <c r="K1094" s="13"/>
      <c r="L1094" s="186"/>
      <c r="M1094" s="192"/>
      <c r="N1094" s="193"/>
      <c r="O1094" s="193"/>
      <c r="P1094" s="193"/>
      <c r="Q1094" s="193"/>
      <c r="R1094" s="193"/>
      <c r="S1094" s="193"/>
      <c r="T1094" s="194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188" t="s">
        <v>345</v>
      </c>
      <c r="AU1094" s="188" t="s">
        <v>85</v>
      </c>
      <c r="AV1094" s="13" t="s">
        <v>85</v>
      </c>
      <c r="AW1094" s="13" t="s">
        <v>33</v>
      </c>
      <c r="AX1094" s="13" t="s">
        <v>8</v>
      </c>
      <c r="AY1094" s="188" t="s">
        <v>337</v>
      </c>
    </row>
    <row r="1095" s="2" customFormat="1" ht="16.5" customHeight="1">
      <c r="A1095" s="37"/>
      <c r="B1095" s="172"/>
      <c r="C1095" s="173" t="s">
        <v>1741</v>
      </c>
      <c r="D1095" s="173" t="s">
        <v>339</v>
      </c>
      <c r="E1095" s="174" t="s">
        <v>1742</v>
      </c>
      <c r="F1095" s="175" t="s">
        <v>1743</v>
      </c>
      <c r="G1095" s="176" t="s">
        <v>433</v>
      </c>
      <c r="H1095" s="177">
        <v>27.199999999999999</v>
      </c>
      <c r="I1095" s="178"/>
      <c r="J1095" s="179">
        <f>ROUND(I1095*H1095,0)</f>
        <v>0</v>
      </c>
      <c r="K1095" s="175" t="s">
        <v>343</v>
      </c>
      <c r="L1095" s="38"/>
      <c r="M1095" s="180" t="s">
        <v>1</v>
      </c>
      <c r="N1095" s="181" t="s">
        <v>42</v>
      </c>
      <c r="O1095" s="76"/>
      <c r="P1095" s="182">
        <f>O1095*H1095</f>
        <v>0</v>
      </c>
      <c r="Q1095" s="182">
        <v>0</v>
      </c>
      <c r="R1095" s="182">
        <f>Q1095*H1095</f>
        <v>0</v>
      </c>
      <c r="S1095" s="182">
        <v>0.0025999999999999999</v>
      </c>
      <c r="T1095" s="183">
        <f>S1095*H1095</f>
        <v>0.070719999999999991</v>
      </c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R1095" s="184" t="s">
        <v>409</v>
      </c>
      <c r="AT1095" s="184" t="s">
        <v>339</v>
      </c>
      <c r="AU1095" s="184" t="s">
        <v>85</v>
      </c>
      <c r="AY1095" s="18" t="s">
        <v>337</v>
      </c>
      <c r="BE1095" s="185">
        <f>IF(N1095="základní",J1095,0)</f>
        <v>0</v>
      </c>
      <c r="BF1095" s="185">
        <f>IF(N1095="snížená",J1095,0)</f>
        <v>0</v>
      </c>
      <c r="BG1095" s="185">
        <f>IF(N1095="zákl. přenesená",J1095,0)</f>
        <v>0</v>
      </c>
      <c r="BH1095" s="185">
        <f>IF(N1095="sníž. přenesená",J1095,0)</f>
        <v>0</v>
      </c>
      <c r="BI1095" s="185">
        <f>IF(N1095="nulová",J1095,0)</f>
        <v>0</v>
      </c>
      <c r="BJ1095" s="18" t="s">
        <v>8</v>
      </c>
      <c r="BK1095" s="185">
        <f>ROUND(I1095*H1095,0)</f>
        <v>0</v>
      </c>
      <c r="BL1095" s="18" t="s">
        <v>409</v>
      </c>
      <c r="BM1095" s="184" t="s">
        <v>1744</v>
      </c>
    </row>
    <row r="1096" s="13" customFormat="1">
      <c r="A1096" s="13"/>
      <c r="B1096" s="186"/>
      <c r="C1096" s="13"/>
      <c r="D1096" s="187" t="s">
        <v>345</v>
      </c>
      <c r="E1096" s="188" t="s">
        <v>1</v>
      </c>
      <c r="F1096" s="189" t="s">
        <v>1745</v>
      </c>
      <c r="G1096" s="13"/>
      <c r="H1096" s="190">
        <v>27.199999999999999</v>
      </c>
      <c r="I1096" s="191"/>
      <c r="J1096" s="13"/>
      <c r="K1096" s="13"/>
      <c r="L1096" s="186"/>
      <c r="M1096" s="192"/>
      <c r="N1096" s="193"/>
      <c r="O1096" s="193"/>
      <c r="P1096" s="193"/>
      <c r="Q1096" s="193"/>
      <c r="R1096" s="193"/>
      <c r="S1096" s="193"/>
      <c r="T1096" s="194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188" t="s">
        <v>345</v>
      </c>
      <c r="AU1096" s="188" t="s">
        <v>85</v>
      </c>
      <c r="AV1096" s="13" t="s">
        <v>85</v>
      </c>
      <c r="AW1096" s="13" t="s">
        <v>33</v>
      </c>
      <c r="AX1096" s="13" t="s">
        <v>8</v>
      </c>
      <c r="AY1096" s="188" t="s">
        <v>337</v>
      </c>
    </row>
    <row r="1097" s="2" customFormat="1" ht="16.5" customHeight="1">
      <c r="A1097" s="37"/>
      <c r="B1097" s="172"/>
      <c r="C1097" s="173" t="s">
        <v>1746</v>
      </c>
      <c r="D1097" s="173" t="s">
        <v>339</v>
      </c>
      <c r="E1097" s="174" t="s">
        <v>1747</v>
      </c>
      <c r="F1097" s="175" t="s">
        <v>1748</v>
      </c>
      <c r="G1097" s="176" t="s">
        <v>433</v>
      </c>
      <c r="H1097" s="177">
        <v>32</v>
      </c>
      <c r="I1097" s="178"/>
      <c r="J1097" s="179">
        <f>ROUND(I1097*H1097,0)</f>
        <v>0</v>
      </c>
      <c r="K1097" s="175" t="s">
        <v>343</v>
      </c>
      <c r="L1097" s="38"/>
      <c r="M1097" s="180" t="s">
        <v>1</v>
      </c>
      <c r="N1097" s="181" t="s">
        <v>42</v>
      </c>
      <c r="O1097" s="76"/>
      <c r="P1097" s="182">
        <f>O1097*H1097</f>
        <v>0</v>
      </c>
      <c r="Q1097" s="182">
        <v>0</v>
      </c>
      <c r="R1097" s="182">
        <f>Q1097*H1097</f>
        <v>0</v>
      </c>
      <c r="S1097" s="182">
        <v>0.0039399999999999999</v>
      </c>
      <c r="T1097" s="183">
        <f>S1097*H1097</f>
        <v>0.12608</v>
      </c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R1097" s="184" t="s">
        <v>409</v>
      </c>
      <c r="AT1097" s="184" t="s">
        <v>339</v>
      </c>
      <c r="AU1097" s="184" t="s">
        <v>85</v>
      </c>
      <c r="AY1097" s="18" t="s">
        <v>337</v>
      </c>
      <c r="BE1097" s="185">
        <f>IF(N1097="základní",J1097,0)</f>
        <v>0</v>
      </c>
      <c r="BF1097" s="185">
        <f>IF(N1097="snížená",J1097,0)</f>
        <v>0</v>
      </c>
      <c r="BG1097" s="185">
        <f>IF(N1097="zákl. přenesená",J1097,0)</f>
        <v>0</v>
      </c>
      <c r="BH1097" s="185">
        <f>IF(N1097="sníž. přenesená",J1097,0)</f>
        <v>0</v>
      </c>
      <c r="BI1097" s="185">
        <f>IF(N1097="nulová",J1097,0)</f>
        <v>0</v>
      </c>
      <c r="BJ1097" s="18" t="s">
        <v>8</v>
      </c>
      <c r="BK1097" s="185">
        <f>ROUND(I1097*H1097,0)</f>
        <v>0</v>
      </c>
      <c r="BL1097" s="18" t="s">
        <v>409</v>
      </c>
      <c r="BM1097" s="184" t="s">
        <v>1749</v>
      </c>
    </row>
    <row r="1098" s="13" customFormat="1">
      <c r="A1098" s="13"/>
      <c r="B1098" s="186"/>
      <c r="C1098" s="13"/>
      <c r="D1098" s="187" t="s">
        <v>345</v>
      </c>
      <c r="E1098" s="188" t="s">
        <v>1</v>
      </c>
      <c r="F1098" s="189" t="s">
        <v>1750</v>
      </c>
      <c r="G1098" s="13"/>
      <c r="H1098" s="190">
        <v>32</v>
      </c>
      <c r="I1098" s="191"/>
      <c r="J1098" s="13"/>
      <c r="K1098" s="13"/>
      <c r="L1098" s="186"/>
      <c r="M1098" s="192"/>
      <c r="N1098" s="193"/>
      <c r="O1098" s="193"/>
      <c r="P1098" s="193"/>
      <c r="Q1098" s="193"/>
      <c r="R1098" s="193"/>
      <c r="S1098" s="193"/>
      <c r="T1098" s="194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188" t="s">
        <v>345</v>
      </c>
      <c r="AU1098" s="188" t="s">
        <v>85</v>
      </c>
      <c r="AV1098" s="13" t="s">
        <v>85</v>
      </c>
      <c r="AW1098" s="13" t="s">
        <v>33</v>
      </c>
      <c r="AX1098" s="13" t="s">
        <v>8</v>
      </c>
      <c r="AY1098" s="188" t="s">
        <v>337</v>
      </c>
    </row>
    <row r="1099" s="2" customFormat="1" ht="33" customHeight="1">
      <c r="A1099" s="37"/>
      <c r="B1099" s="172"/>
      <c r="C1099" s="173" t="s">
        <v>1751</v>
      </c>
      <c r="D1099" s="173" t="s">
        <v>339</v>
      </c>
      <c r="E1099" s="174" t="s">
        <v>1752</v>
      </c>
      <c r="F1099" s="175" t="s">
        <v>1753</v>
      </c>
      <c r="G1099" s="176" t="s">
        <v>342</v>
      </c>
      <c r="H1099" s="177">
        <v>19.376999999999999</v>
      </c>
      <c r="I1099" s="178"/>
      <c r="J1099" s="179">
        <f>ROUND(I1099*H1099,0)</f>
        <v>0</v>
      </c>
      <c r="K1099" s="175" t="s">
        <v>343</v>
      </c>
      <c r="L1099" s="38"/>
      <c r="M1099" s="180" t="s">
        <v>1</v>
      </c>
      <c r="N1099" s="181" t="s">
        <v>42</v>
      </c>
      <c r="O1099" s="76"/>
      <c r="P1099" s="182">
        <f>O1099*H1099</f>
        <v>0</v>
      </c>
      <c r="Q1099" s="182">
        <v>0.0066064000000000001</v>
      </c>
      <c r="R1099" s="182">
        <f>Q1099*H1099</f>
        <v>0.1280122128</v>
      </c>
      <c r="S1099" s="182">
        <v>0</v>
      </c>
      <c r="T1099" s="183">
        <f>S1099*H1099</f>
        <v>0</v>
      </c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R1099" s="184" t="s">
        <v>409</v>
      </c>
      <c r="AT1099" s="184" t="s">
        <v>339</v>
      </c>
      <c r="AU1099" s="184" t="s">
        <v>85</v>
      </c>
      <c r="AY1099" s="18" t="s">
        <v>337</v>
      </c>
      <c r="BE1099" s="185">
        <f>IF(N1099="základní",J1099,0)</f>
        <v>0</v>
      </c>
      <c r="BF1099" s="185">
        <f>IF(N1099="snížená",J1099,0)</f>
        <v>0</v>
      </c>
      <c r="BG1099" s="185">
        <f>IF(N1099="zákl. přenesená",J1099,0)</f>
        <v>0</v>
      </c>
      <c r="BH1099" s="185">
        <f>IF(N1099="sníž. přenesená",J1099,0)</f>
        <v>0</v>
      </c>
      <c r="BI1099" s="185">
        <f>IF(N1099="nulová",J1099,0)</f>
        <v>0</v>
      </c>
      <c r="BJ1099" s="18" t="s">
        <v>8</v>
      </c>
      <c r="BK1099" s="185">
        <f>ROUND(I1099*H1099,0)</f>
        <v>0</v>
      </c>
      <c r="BL1099" s="18" t="s">
        <v>409</v>
      </c>
      <c r="BM1099" s="184" t="s">
        <v>1754</v>
      </c>
    </row>
    <row r="1100" s="13" customFormat="1">
      <c r="A1100" s="13"/>
      <c r="B1100" s="186"/>
      <c r="C1100" s="13"/>
      <c r="D1100" s="187" t="s">
        <v>345</v>
      </c>
      <c r="E1100" s="188" t="s">
        <v>1</v>
      </c>
      <c r="F1100" s="189" t="s">
        <v>1755</v>
      </c>
      <c r="G1100" s="13"/>
      <c r="H1100" s="190">
        <v>13.489000000000001</v>
      </c>
      <c r="I1100" s="191"/>
      <c r="J1100" s="13"/>
      <c r="K1100" s="13"/>
      <c r="L1100" s="186"/>
      <c r="M1100" s="192"/>
      <c r="N1100" s="193"/>
      <c r="O1100" s="193"/>
      <c r="P1100" s="193"/>
      <c r="Q1100" s="193"/>
      <c r="R1100" s="193"/>
      <c r="S1100" s="193"/>
      <c r="T1100" s="194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188" t="s">
        <v>345</v>
      </c>
      <c r="AU1100" s="188" t="s">
        <v>85</v>
      </c>
      <c r="AV1100" s="13" t="s">
        <v>85</v>
      </c>
      <c r="AW1100" s="13" t="s">
        <v>33</v>
      </c>
      <c r="AX1100" s="13" t="s">
        <v>77</v>
      </c>
      <c r="AY1100" s="188" t="s">
        <v>337</v>
      </c>
    </row>
    <row r="1101" s="14" customFormat="1">
      <c r="A1101" s="14"/>
      <c r="B1101" s="195"/>
      <c r="C1101" s="14"/>
      <c r="D1101" s="187" t="s">
        <v>345</v>
      </c>
      <c r="E1101" s="196" t="s">
        <v>1</v>
      </c>
      <c r="F1101" s="197" t="s">
        <v>1489</v>
      </c>
      <c r="G1101" s="14"/>
      <c r="H1101" s="198">
        <v>13.489000000000001</v>
      </c>
      <c r="I1101" s="199"/>
      <c r="J1101" s="14"/>
      <c r="K1101" s="14"/>
      <c r="L1101" s="195"/>
      <c r="M1101" s="200"/>
      <c r="N1101" s="201"/>
      <c r="O1101" s="201"/>
      <c r="P1101" s="201"/>
      <c r="Q1101" s="201"/>
      <c r="R1101" s="201"/>
      <c r="S1101" s="201"/>
      <c r="T1101" s="202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196" t="s">
        <v>345</v>
      </c>
      <c r="AU1101" s="196" t="s">
        <v>85</v>
      </c>
      <c r="AV1101" s="14" t="s">
        <v>88</v>
      </c>
      <c r="AW1101" s="14" t="s">
        <v>33</v>
      </c>
      <c r="AX1101" s="14" t="s">
        <v>77</v>
      </c>
      <c r="AY1101" s="196" t="s">
        <v>337</v>
      </c>
    </row>
    <row r="1102" s="13" customFormat="1">
      <c r="A1102" s="13"/>
      <c r="B1102" s="186"/>
      <c r="C1102" s="13"/>
      <c r="D1102" s="187" t="s">
        <v>345</v>
      </c>
      <c r="E1102" s="188" t="s">
        <v>1</v>
      </c>
      <c r="F1102" s="189" t="s">
        <v>1490</v>
      </c>
      <c r="G1102" s="13"/>
      <c r="H1102" s="190">
        <v>5.8879999999999999</v>
      </c>
      <c r="I1102" s="191"/>
      <c r="J1102" s="13"/>
      <c r="K1102" s="13"/>
      <c r="L1102" s="186"/>
      <c r="M1102" s="192"/>
      <c r="N1102" s="193"/>
      <c r="O1102" s="193"/>
      <c r="P1102" s="193"/>
      <c r="Q1102" s="193"/>
      <c r="R1102" s="193"/>
      <c r="S1102" s="193"/>
      <c r="T1102" s="194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188" t="s">
        <v>345</v>
      </c>
      <c r="AU1102" s="188" t="s">
        <v>85</v>
      </c>
      <c r="AV1102" s="13" t="s">
        <v>85</v>
      </c>
      <c r="AW1102" s="13" t="s">
        <v>33</v>
      </c>
      <c r="AX1102" s="13" t="s">
        <v>77</v>
      </c>
      <c r="AY1102" s="188" t="s">
        <v>337</v>
      </c>
    </row>
    <row r="1103" s="14" customFormat="1">
      <c r="A1103" s="14"/>
      <c r="B1103" s="195"/>
      <c r="C1103" s="14"/>
      <c r="D1103" s="187" t="s">
        <v>345</v>
      </c>
      <c r="E1103" s="196" t="s">
        <v>1</v>
      </c>
      <c r="F1103" s="197" t="s">
        <v>1491</v>
      </c>
      <c r="G1103" s="14"/>
      <c r="H1103" s="198">
        <v>5.8879999999999999</v>
      </c>
      <c r="I1103" s="199"/>
      <c r="J1103" s="14"/>
      <c r="K1103" s="14"/>
      <c r="L1103" s="195"/>
      <c r="M1103" s="200"/>
      <c r="N1103" s="201"/>
      <c r="O1103" s="201"/>
      <c r="P1103" s="201"/>
      <c r="Q1103" s="201"/>
      <c r="R1103" s="201"/>
      <c r="S1103" s="201"/>
      <c r="T1103" s="202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196" t="s">
        <v>345</v>
      </c>
      <c r="AU1103" s="196" t="s">
        <v>85</v>
      </c>
      <c r="AV1103" s="14" t="s">
        <v>88</v>
      </c>
      <c r="AW1103" s="14" t="s">
        <v>33</v>
      </c>
      <c r="AX1103" s="14" t="s">
        <v>77</v>
      </c>
      <c r="AY1103" s="196" t="s">
        <v>337</v>
      </c>
    </row>
    <row r="1104" s="15" customFormat="1">
      <c r="A1104" s="15"/>
      <c r="B1104" s="203"/>
      <c r="C1104" s="15"/>
      <c r="D1104" s="187" t="s">
        <v>345</v>
      </c>
      <c r="E1104" s="204" t="s">
        <v>226</v>
      </c>
      <c r="F1104" s="205" t="s">
        <v>353</v>
      </c>
      <c r="G1104" s="15"/>
      <c r="H1104" s="206">
        <v>19.376999999999999</v>
      </c>
      <c r="I1104" s="207"/>
      <c r="J1104" s="15"/>
      <c r="K1104" s="15"/>
      <c r="L1104" s="203"/>
      <c r="M1104" s="208"/>
      <c r="N1104" s="209"/>
      <c r="O1104" s="209"/>
      <c r="P1104" s="209"/>
      <c r="Q1104" s="209"/>
      <c r="R1104" s="209"/>
      <c r="S1104" s="209"/>
      <c r="T1104" s="210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T1104" s="204" t="s">
        <v>345</v>
      </c>
      <c r="AU1104" s="204" t="s">
        <v>85</v>
      </c>
      <c r="AV1104" s="15" t="s">
        <v>91</v>
      </c>
      <c r="AW1104" s="15" t="s">
        <v>33</v>
      </c>
      <c r="AX1104" s="15" t="s">
        <v>8</v>
      </c>
      <c r="AY1104" s="204" t="s">
        <v>337</v>
      </c>
    </row>
    <row r="1105" s="2" customFormat="1" ht="33" customHeight="1">
      <c r="A1105" s="37"/>
      <c r="B1105" s="172"/>
      <c r="C1105" s="173" t="s">
        <v>1756</v>
      </c>
      <c r="D1105" s="173" t="s">
        <v>339</v>
      </c>
      <c r="E1105" s="174" t="s">
        <v>1757</v>
      </c>
      <c r="F1105" s="175" t="s">
        <v>1758</v>
      </c>
      <c r="G1105" s="176" t="s">
        <v>342</v>
      </c>
      <c r="H1105" s="177">
        <v>129.06700000000001</v>
      </c>
      <c r="I1105" s="178"/>
      <c r="J1105" s="179">
        <f>ROUND(I1105*H1105,0)</f>
        <v>0</v>
      </c>
      <c r="K1105" s="175" t="s">
        <v>343</v>
      </c>
      <c r="L1105" s="38"/>
      <c r="M1105" s="180" t="s">
        <v>1</v>
      </c>
      <c r="N1105" s="181" t="s">
        <v>42</v>
      </c>
      <c r="O1105" s="76"/>
      <c r="P1105" s="182">
        <f>O1105*H1105</f>
        <v>0</v>
      </c>
      <c r="Q1105" s="182">
        <v>0.0066096000000000002</v>
      </c>
      <c r="R1105" s="182">
        <f>Q1105*H1105</f>
        <v>0.85308124320000012</v>
      </c>
      <c r="S1105" s="182">
        <v>0</v>
      </c>
      <c r="T1105" s="183">
        <f>S1105*H1105</f>
        <v>0</v>
      </c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R1105" s="184" t="s">
        <v>409</v>
      </c>
      <c r="AT1105" s="184" t="s">
        <v>339</v>
      </c>
      <c r="AU1105" s="184" t="s">
        <v>85</v>
      </c>
      <c r="AY1105" s="18" t="s">
        <v>337</v>
      </c>
      <c r="BE1105" s="185">
        <f>IF(N1105="základní",J1105,0)</f>
        <v>0</v>
      </c>
      <c r="BF1105" s="185">
        <f>IF(N1105="snížená",J1105,0)</f>
        <v>0</v>
      </c>
      <c r="BG1105" s="185">
        <f>IF(N1105="zákl. přenesená",J1105,0)</f>
        <v>0</v>
      </c>
      <c r="BH1105" s="185">
        <f>IF(N1105="sníž. přenesená",J1105,0)</f>
        <v>0</v>
      </c>
      <c r="BI1105" s="185">
        <f>IF(N1105="nulová",J1105,0)</f>
        <v>0</v>
      </c>
      <c r="BJ1105" s="18" t="s">
        <v>8</v>
      </c>
      <c r="BK1105" s="185">
        <f>ROUND(I1105*H1105,0)</f>
        <v>0</v>
      </c>
      <c r="BL1105" s="18" t="s">
        <v>409</v>
      </c>
      <c r="BM1105" s="184" t="s">
        <v>1759</v>
      </c>
    </row>
    <row r="1106" s="13" customFormat="1">
      <c r="A1106" s="13"/>
      <c r="B1106" s="186"/>
      <c r="C1106" s="13"/>
      <c r="D1106" s="187" t="s">
        <v>345</v>
      </c>
      <c r="E1106" s="188" t="s">
        <v>1</v>
      </c>
      <c r="F1106" s="189" t="s">
        <v>1486</v>
      </c>
      <c r="G1106" s="13"/>
      <c r="H1106" s="190">
        <v>113.68300000000001</v>
      </c>
      <c r="I1106" s="191"/>
      <c r="J1106" s="13"/>
      <c r="K1106" s="13"/>
      <c r="L1106" s="186"/>
      <c r="M1106" s="192"/>
      <c r="N1106" s="193"/>
      <c r="O1106" s="193"/>
      <c r="P1106" s="193"/>
      <c r="Q1106" s="193"/>
      <c r="R1106" s="193"/>
      <c r="S1106" s="193"/>
      <c r="T1106" s="194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188" t="s">
        <v>345</v>
      </c>
      <c r="AU1106" s="188" t="s">
        <v>85</v>
      </c>
      <c r="AV1106" s="13" t="s">
        <v>85</v>
      </c>
      <c r="AW1106" s="13" t="s">
        <v>33</v>
      </c>
      <c r="AX1106" s="13" t="s">
        <v>77</v>
      </c>
      <c r="AY1106" s="188" t="s">
        <v>337</v>
      </c>
    </row>
    <row r="1107" s="14" customFormat="1">
      <c r="A1107" s="14"/>
      <c r="B1107" s="195"/>
      <c r="C1107" s="14"/>
      <c r="D1107" s="187" t="s">
        <v>345</v>
      </c>
      <c r="E1107" s="196" t="s">
        <v>1</v>
      </c>
      <c r="F1107" s="197" t="s">
        <v>1487</v>
      </c>
      <c r="G1107" s="14"/>
      <c r="H1107" s="198">
        <v>113.68300000000001</v>
      </c>
      <c r="I1107" s="199"/>
      <c r="J1107" s="14"/>
      <c r="K1107" s="14"/>
      <c r="L1107" s="195"/>
      <c r="M1107" s="200"/>
      <c r="N1107" s="201"/>
      <c r="O1107" s="201"/>
      <c r="P1107" s="201"/>
      <c r="Q1107" s="201"/>
      <c r="R1107" s="201"/>
      <c r="S1107" s="201"/>
      <c r="T1107" s="202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196" t="s">
        <v>345</v>
      </c>
      <c r="AU1107" s="196" t="s">
        <v>85</v>
      </c>
      <c r="AV1107" s="14" t="s">
        <v>88</v>
      </c>
      <c r="AW1107" s="14" t="s">
        <v>33</v>
      </c>
      <c r="AX1107" s="14" t="s">
        <v>77</v>
      </c>
      <c r="AY1107" s="196" t="s">
        <v>337</v>
      </c>
    </row>
    <row r="1108" s="13" customFormat="1">
      <c r="A1108" s="13"/>
      <c r="B1108" s="186"/>
      <c r="C1108" s="13"/>
      <c r="D1108" s="187" t="s">
        <v>345</v>
      </c>
      <c r="E1108" s="188" t="s">
        <v>1</v>
      </c>
      <c r="F1108" s="189" t="s">
        <v>1760</v>
      </c>
      <c r="G1108" s="13"/>
      <c r="H1108" s="190">
        <v>15.384</v>
      </c>
      <c r="I1108" s="191"/>
      <c r="J1108" s="13"/>
      <c r="K1108" s="13"/>
      <c r="L1108" s="186"/>
      <c r="M1108" s="192"/>
      <c r="N1108" s="193"/>
      <c r="O1108" s="193"/>
      <c r="P1108" s="193"/>
      <c r="Q1108" s="193"/>
      <c r="R1108" s="193"/>
      <c r="S1108" s="193"/>
      <c r="T1108" s="194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188" t="s">
        <v>345</v>
      </c>
      <c r="AU1108" s="188" t="s">
        <v>85</v>
      </c>
      <c r="AV1108" s="13" t="s">
        <v>85</v>
      </c>
      <c r="AW1108" s="13" t="s">
        <v>33</v>
      </c>
      <c r="AX1108" s="13" t="s">
        <v>77</v>
      </c>
      <c r="AY1108" s="188" t="s">
        <v>337</v>
      </c>
    </row>
    <row r="1109" s="14" customFormat="1">
      <c r="A1109" s="14"/>
      <c r="B1109" s="195"/>
      <c r="C1109" s="14"/>
      <c r="D1109" s="187" t="s">
        <v>345</v>
      </c>
      <c r="E1109" s="196" t="s">
        <v>1</v>
      </c>
      <c r="F1109" s="197" t="s">
        <v>1489</v>
      </c>
      <c r="G1109" s="14"/>
      <c r="H1109" s="198">
        <v>15.384</v>
      </c>
      <c r="I1109" s="199"/>
      <c r="J1109" s="14"/>
      <c r="K1109" s="14"/>
      <c r="L1109" s="195"/>
      <c r="M1109" s="200"/>
      <c r="N1109" s="201"/>
      <c r="O1109" s="201"/>
      <c r="P1109" s="201"/>
      <c r="Q1109" s="201"/>
      <c r="R1109" s="201"/>
      <c r="S1109" s="201"/>
      <c r="T1109" s="202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196" t="s">
        <v>345</v>
      </c>
      <c r="AU1109" s="196" t="s">
        <v>85</v>
      </c>
      <c r="AV1109" s="14" t="s">
        <v>88</v>
      </c>
      <c r="AW1109" s="14" t="s">
        <v>33</v>
      </c>
      <c r="AX1109" s="14" t="s">
        <v>77</v>
      </c>
      <c r="AY1109" s="196" t="s">
        <v>337</v>
      </c>
    </row>
    <row r="1110" s="15" customFormat="1">
      <c r="A1110" s="15"/>
      <c r="B1110" s="203"/>
      <c r="C1110" s="15"/>
      <c r="D1110" s="187" t="s">
        <v>345</v>
      </c>
      <c r="E1110" s="204" t="s">
        <v>229</v>
      </c>
      <c r="F1110" s="205" t="s">
        <v>353</v>
      </c>
      <c r="G1110" s="15"/>
      <c r="H1110" s="206">
        <v>129.06700000000001</v>
      </c>
      <c r="I1110" s="207"/>
      <c r="J1110" s="15"/>
      <c r="K1110" s="15"/>
      <c r="L1110" s="203"/>
      <c r="M1110" s="208"/>
      <c r="N1110" s="209"/>
      <c r="O1110" s="209"/>
      <c r="P1110" s="209"/>
      <c r="Q1110" s="209"/>
      <c r="R1110" s="209"/>
      <c r="S1110" s="209"/>
      <c r="T1110" s="210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04" t="s">
        <v>345</v>
      </c>
      <c r="AU1110" s="204" t="s">
        <v>85</v>
      </c>
      <c r="AV1110" s="15" t="s">
        <v>91</v>
      </c>
      <c r="AW1110" s="15" t="s">
        <v>33</v>
      </c>
      <c r="AX1110" s="15" t="s">
        <v>8</v>
      </c>
      <c r="AY1110" s="204" t="s">
        <v>337</v>
      </c>
    </row>
    <row r="1111" s="2" customFormat="1" ht="33" customHeight="1">
      <c r="A1111" s="37"/>
      <c r="B1111" s="172"/>
      <c r="C1111" s="173" t="s">
        <v>1761</v>
      </c>
      <c r="D1111" s="173" t="s">
        <v>339</v>
      </c>
      <c r="E1111" s="174" t="s">
        <v>1762</v>
      </c>
      <c r="F1111" s="175" t="s">
        <v>1763</v>
      </c>
      <c r="G1111" s="176" t="s">
        <v>342</v>
      </c>
      <c r="H1111" s="177">
        <v>13.292999999999999</v>
      </c>
      <c r="I1111" s="178"/>
      <c r="J1111" s="179">
        <f>ROUND(I1111*H1111,0)</f>
        <v>0</v>
      </c>
      <c r="K1111" s="175" t="s">
        <v>343</v>
      </c>
      <c r="L1111" s="38"/>
      <c r="M1111" s="180" t="s">
        <v>1</v>
      </c>
      <c r="N1111" s="181" t="s">
        <v>42</v>
      </c>
      <c r="O1111" s="76"/>
      <c r="P1111" s="182">
        <f>O1111*H1111</f>
        <v>0</v>
      </c>
      <c r="Q1111" s="182">
        <v>0.0066096000000000002</v>
      </c>
      <c r="R1111" s="182">
        <f>Q1111*H1111</f>
        <v>0.087861412799999997</v>
      </c>
      <c r="S1111" s="182">
        <v>0</v>
      </c>
      <c r="T1111" s="183">
        <f>S1111*H1111</f>
        <v>0</v>
      </c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R1111" s="184" t="s">
        <v>409</v>
      </c>
      <c r="AT1111" s="184" t="s">
        <v>339</v>
      </c>
      <c r="AU1111" s="184" t="s">
        <v>85</v>
      </c>
      <c r="AY1111" s="18" t="s">
        <v>337</v>
      </c>
      <c r="BE1111" s="185">
        <f>IF(N1111="základní",J1111,0)</f>
        <v>0</v>
      </c>
      <c r="BF1111" s="185">
        <f>IF(N1111="snížená",J1111,0)</f>
        <v>0</v>
      </c>
      <c r="BG1111" s="185">
        <f>IF(N1111="zákl. přenesená",J1111,0)</f>
        <v>0</v>
      </c>
      <c r="BH1111" s="185">
        <f>IF(N1111="sníž. přenesená",J1111,0)</f>
        <v>0</v>
      </c>
      <c r="BI1111" s="185">
        <f>IF(N1111="nulová",J1111,0)</f>
        <v>0</v>
      </c>
      <c r="BJ1111" s="18" t="s">
        <v>8</v>
      </c>
      <c r="BK1111" s="185">
        <f>ROUND(I1111*H1111,0)</f>
        <v>0</v>
      </c>
      <c r="BL1111" s="18" t="s">
        <v>409</v>
      </c>
      <c r="BM1111" s="184" t="s">
        <v>1764</v>
      </c>
    </row>
    <row r="1112" s="13" customFormat="1">
      <c r="A1112" s="13"/>
      <c r="B1112" s="186"/>
      <c r="C1112" s="13"/>
      <c r="D1112" s="187" t="s">
        <v>345</v>
      </c>
      <c r="E1112" s="188" t="s">
        <v>1</v>
      </c>
      <c r="F1112" s="189" t="s">
        <v>1765</v>
      </c>
      <c r="G1112" s="13"/>
      <c r="H1112" s="190">
        <v>13.292999999999999</v>
      </c>
      <c r="I1112" s="191"/>
      <c r="J1112" s="13"/>
      <c r="K1112" s="13"/>
      <c r="L1112" s="186"/>
      <c r="M1112" s="192"/>
      <c r="N1112" s="193"/>
      <c r="O1112" s="193"/>
      <c r="P1112" s="193"/>
      <c r="Q1112" s="193"/>
      <c r="R1112" s="193"/>
      <c r="S1112" s="193"/>
      <c r="T1112" s="194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188" t="s">
        <v>345</v>
      </c>
      <c r="AU1112" s="188" t="s">
        <v>85</v>
      </c>
      <c r="AV1112" s="13" t="s">
        <v>85</v>
      </c>
      <c r="AW1112" s="13" t="s">
        <v>33</v>
      </c>
      <c r="AX1112" s="13" t="s">
        <v>77</v>
      </c>
      <c r="AY1112" s="188" t="s">
        <v>337</v>
      </c>
    </row>
    <row r="1113" s="14" customFormat="1">
      <c r="A1113" s="14"/>
      <c r="B1113" s="195"/>
      <c r="C1113" s="14"/>
      <c r="D1113" s="187" t="s">
        <v>345</v>
      </c>
      <c r="E1113" s="196" t="s">
        <v>1</v>
      </c>
      <c r="F1113" s="197" t="s">
        <v>1500</v>
      </c>
      <c r="G1113" s="14"/>
      <c r="H1113" s="198">
        <v>13.292999999999999</v>
      </c>
      <c r="I1113" s="199"/>
      <c r="J1113" s="14"/>
      <c r="K1113" s="14"/>
      <c r="L1113" s="195"/>
      <c r="M1113" s="200"/>
      <c r="N1113" s="201"/>
      <c r="O1113" s="201"/>
      <c r="P1113" s="201"/>
      <c r="Q1113" s="201"/>
      <c r="R1113" s="201"/>
      <c r="S1113" s="201"/>
      <c r="T1113" s="202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196" t="s">
        <v>345</v>
      </c>
      <c r="AU1113" s="196" t="s">
        <v>85</v>
      </c>
      <c r="AV1113" s="14" t="s">
        <v>88</v>
      </c>
      <c r="AW1113" s="14" t="s">
        <v>33</v>
      </c>
      <c r="AX1113" s="14" t="s">
        <v>77</v>
      </c>
      <c r="AY1113" s="196" t="s">
        <v>337</v>
      </c>
    </row>
    <row r="1114" s="15" customFormat="1">
      <c r="A1114" s="15"/>
      <c r="B1114" s="203"/>
      <c r="C1114" s="15"/>
      <c r="D1114" s="187" t="s">
        <v>345</v>
      </c>
      <c r="E1114" s="204" t="s">
        <v>232</v>
      </c>
      <c r="F1114" s="205" t="s">
        <v>353</v>
      </c>
      <c r="G1114" s="15"/>
      <c r="H1114" s="206">
        <v>13.292999999999999</v>
      </c>
      <c r="I1114" s="207"/>
      <c r="J1114" s="15"/>
      <c r="K1114" s="15"/>
      <c r="L1114" s="203"/>
      <c r="M1114" s="208"/>
      <c r="N1114" s="209"/>
      <c r="O1114" s="209"/>
      <c r="P1114" s="209"/>
      <c r="Q1114" s="209"/>
      <c r="R1114" s="209"/>
      <c r="S1114" s="209"/>
      <c r="T1114" s="210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204" t="s">
        <v>345</v>
      </c>
      <c r="AU1114" s="204" t="s">
        <v>85</v>
      </c>
      <c r="AV1114" s="15" t="s">
        <v>91</v>
      </c>
      <c r="AW1114" s="15" t="s">
        <v>33</v>
      </c>
      <c r="AX1114" s="15" t="s">
        <v>8</v>
      </c>
      <c r="AY1114" s="204" t="s">
        <v>337</v>
      </c>
    </row>
    <row r="1115" s="2" customFormat="1" ht="24.15" customHeight="1">
      <c r="A1115" s="37"/>
      <c r="B1115" s="172"/>
      <c r="C1115" s="173" t="s">
        <v>1766</v>
      </c>
      <c r="D1115" s="173" t="s">
        <v>339</v>
      </c>
      <c r="E1115" s="174" t="s">
        <v>1767</v>
      </c>
      <c r="F1115" s="175" t="s">
        <v>1768</v>
      </c>
      <c r="G1115" s="176" t="s">
        <v>342</v>
      </c>
      <c r="H1115" s="177">
        <v>6.8849999999999998</v>
      </c>
      <c r="I1115" s="178"/>
      <c r="J1115" s="179">
        <f>ROUND(I1115*H1115,0)</f>
        <v>0</v>
      </c>
      <c r="K1115" s="175" t="s">
        <v>343</v>
      </c>
      <c r="L1115" s="38"/>
      <c r="M1115" s="180" t="s">
        <v>1</v>
      </c>
      <c r="N1115" s="181" t="s">
        <v>42</v>
      </c>
      <c r="O1115" s="76"/>
      <c r="P1115" s="182">
        <f>O1115*H1115</f>
        <v>0</v>
      </c>
      <c r="Q1115" s="182">
        <v>0.0065994000000000001</v>
      </c>
      <c r="R1115" s="182">
        <f>Q1115*H1115</f>
        <v>0.045436868999999998</v>
      </c>
      <c r="S1115" s="182">
        <v>0</v>
      </c>
      <c r="T1115" s="183">
        <f>S1115*H1115</f>
        <v>0</v>
      </c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R1115" s="184" t="s">
        <v>409</v>
      </c>
      <c r="AT1115" s="184" t="s">
        <v>339</v>
      </c>
      <c r="AU1115" s="184" t="s">
        <v>85</v>
      </c>
      <c r="AY1115" s="18" t="s">
        <v>337</v>
      </c>
      <c r="BE1115" s="185">
        <f>IF(N1115="základní",J1115,0)</f>
        <v>0</v>
      </c>
      <c r="BF1115" s="185">
        <f>IF(N1115="snížená",J1115,0)</f>
        <v>0</v>
      </c>
      <c r="BG1115" s="185">
        <f>IF(N1115="zákl. přenesená",J1115,0)</f>
        <v>0</v>
      </c>
      <c r="BH1115" s="185">
        <f>IF(N1115="sníž. přenesená",J1115,0)</f>
        <v>0</v>
      </c>
      <c r="BI1115" s="185">
        <f>IF(N1115="nulová",J1115,0)</f>
        <v>0</v>
      </c>
      <c r="BJ1115" s="18" t="s">
        <v>8</v>
      </c>
      <c r="BK1115" s="185">
        <f>ROUND(I1115*H1115,0)</f>
        <v>0</v>
      </c>
      <c r="BL1115" s="18" t="s">
        <v>409</v>
      </c>
      <c r="BM1115" s="184" t="s">
        <v>1769</v>
      </c>
    </row>
    <row r="1116" s="13" customFormat="1">
      <c r="A1116" s="13"/>
      <c r="B1116" s="186"/>
      <c r="C1116" s="13"/>
      <c r="D1116" s="187" t="s">
        <v>345</v>
      </c>
      <c r="E1116" s="188" t="s">
        <v>1</v>
      </c>
      <c r="F1116" s="189" t="s">
        <v>1770</v>
      </c>
      <c r="G1116" s="13"/>
      <c r="H1116" s="190">
        <v>6.8849999999999998</v>
      </c>
      <c r="I1116" s="191"/>
      <c r="J1116" s="13"/>
      <c r="K1116" s="13"/>
      <c r="L1116" s="186"/>
      <c r="M1116" s="192"/>
      <c r="N1116" s="193"/>
      <c r="O1116" s="193"/>
      <c r="P1116" s="193"/>
      <c r="Q1116" s="193"/>
      <c r="R1116" s="193"/>
      <c r="S1116" s="193"/>
      <c r="T1116" s="194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188" t="s">
        <v>345</v>
      </c>
      <c r="AU1116" s="188" t="s">
        <v>85</v>
      </c>
      <c r="AV1116" s="13" t="s">
        <v>85</v>
      </c>
      <c r="AW1116" s="13" t="s">
        <v>33</v>
      </c>
      <c r="AX1116" s="13" t="s">
        <v>77</v>
      </c>
      <c r="AY1116" s="188" t="s">
        <v>337</v>
      </c>
    </row>
    <row r="1117" s="14" customFormat="1">
      <c r="A1117" s="14"/>
      <c r="B1117" s="195"/>
      <c r="C1117" s="14"/>
      <c r="D1117" s="187" t="s">
        <v>345</v>
      </c>
      <c r="E1117" s="196" t="s">
        <v>1</v>
      </c>
      <c r="F1117" s="197" t="s">
        <v>1771</v>
      </c>
      <c r="G1117" s="14"/>
      <c r="H1117" s="198">
        <v>6.8849999999999998</v>
      </c>
      <c r="I1117" s="199"/>
      <c r="J1117" s="14"/>
      <c r="K1117" s="14"/>
      <c r="L1117" s="195"/>
      <c r="M1117" s="200"/>
      <c r="N1117" s="201"/>
      <c r="O1117" s="201"/>
      <c r="P1117" s="201"/>
      <c r="Q1117" s="201"/>
      <c r="R1117" s="201"/>
      <c r="S1117" s="201"/>
      <c r="T1117" s="202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196" t="s">
        <v>345</v>
      </c>
      <c r="AU1117" s="196" t="s">
        <v>85</v>
      </c>
      <c r="AV1117" s="14" t="s">
        <v>88</v>
      </c>
      <c r="AW1117" s="14" t="s">
        <v>33</v>
      </c>
      <c r="AX1117" s="14" t="s">
        <v>77</v>
      </c>
      <c r="AY1117" s="196" t="s">
        <v>337</v>
      </c>
    </row>
    <row r="1118" s="15" customFormat="1">
      <c r="A1118" s="15"/>
      <c r="B1118" s="203"/>
      <c r="C1118" s="15"/>
      <c r="D1118" s="187" t="s">
        <v>345</v>
      </c>
      <c r="E1118" s="204" t="s">
        <v>235</v>
      </c>
      <c r="F1118" s="205" t="s">
        <v>353</v>
      </c>
      <c r="G1118" s="15"/>
      <c r="H1118" s="206">
        <v>6.8849999999999998</v>
      </c>
      <c r="I1118" s="207"/>
      <c r="J1118" s="15"/>
      <c r="K1118" s="15"/>
      <c r="L1118" s="203"/>
      <c r="M1118" s="208"/>
      <c r="N1118" s="209"/>
      <c r="O1118" s="209"/>
      <c r="P1118" s="209"/>
      <c r="Q1118" s="209"/>
      <c r="R1118" s="209"/>
      <c r="S1118" s="209"/>
      <c r="T1118" s="210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T1118" s="204" t="s">
        <v>345</v>
      </c>
      <c r="AU1118" s="204" t="s">
        <v>85</v>
      </c>
      <c r="AV1118" s="15" t="s">
        <v>91</v>
      </c>
      <c r="AW1118" s="15" t="s">
        <v>33</v>
      </c>
      <c r="AX1118" s="15" t="s">
        <v>8</v>
      </c>
      <c r="AY1118" s="204" t="s">
        <v>337</v>
      </c>
    </row>
    <row r="1119" s="2" customFormat="1" ht="24.15" customHeight="1">
      <c r="A1119" s="37"/>
      <c r="B1119" s="172"/>
      <c r="C1119" s="173" t="s">
        <v>1772</v>
      </c>
      <c r="D1119" s="173" t="s">
        <v>339</v>
      </c>
      <c r="E1119" s="174" t="s">
        <v>1773</v>
      </c>
      <c r="F1119" s="175" t="s">
        <v>1774</v>
      </c>
      <c r="G1119" s="176" t="s">
        <v>433</v>
      </c>
      <c r="H1119" s="177">
        <v>10</v>
      </c>
      <c r="I1119" s="178"/>
      <c r="J1119" s="179">
        <f>ROUND(I1119*H1119,0)</f>
        <v>0</v>
      </c>
      <c r="K1119" s="175" t="s">
        <v>343</v>
      </c>
      <c r="L1119" s="38"/>
      <c r="M1119" s="180" t="s">
        <v>1</v>
      </c>
      <c r="N1119" s="181" t="s">
        <v>42</v>
      </c>
      <c r="O1119" s="76"/>
      <c r="P1119" s="182">
        <f>O1119*H1119</f>
        <v>0</v>
      </c>
      <c r="Q1119" s="182">
        <v>0.0049224999999999998</v>
      </c>
      <c r="R1119" s="182">
        <f>Q1119*H1119</f>
        <v>0.049224999999999998</v>
      </c>
      <c r="S1119" s="182">
        <v>0</v>
      </c>
      <c r="T1119" s="183">
        <f>S1119*H1119</f>
        <v>0</v>
      </c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R1119" s="184" t="s">
        <v>409</v>
      </c>
      <c r="AT1119" s="184" t="s">
        <v>339</v>
      </c>
      <c r="AU1119" s="184" t="s">
        <v>85</v>
      </c>
      <c r="AY1119" s="18" t="s">
        <v>337</v>
      </c>
      <c r="BE1119" s="185">
        <f>IF(N1119="základní",J1119,0)</f>
        <v>0</v>
      </c>
      <c r="BF1119" s="185">
        <f>IF(N1119="snížená",J1119,0)</f>
        <v>0</v>
      </c>
      <c r="BG1119" s="185">
        <f>IF(N1119="zákl. přenesená",J1119,0)</f>
        <v>0</v>
      </c>
      <c r="BH1119" s="185">
        <f>IF(N1119="sníž. přenesená",J1119,0)</f>
        <v>0</v>
      </c>
      <c r="BI1119" s="185">
        <f>IF(N1119="nulová",J1119,0)</f>
        <v>0</v>
      </c>
      <c r="BJ1119" s="18" t="s">
        <v>8</v>
      </c>
      <c r="BK1119" s="185">
        <f>ROUND(I1119*H1119,0)</f>
        <v>0</v>
      </c>
      <c r="BL1119" s="18" t="s">
        <v>409</v>
      </c>
      <c r="BM1119" s="184" t="s">
        <v>1775</v>
      </c>
    </row>
    <row r="1120" s="13" customFormat="1">
      <c r="A1120" s="13"/>
      <c r="B1120" s="186"/>
      <c r="C1120" s="13"/>
      <c r="D1120" s="187" t="s">
        <v>345</v>
      </c>
      <c r="E1120" s="188" t="s">
        <v>1</v>
      </c>
      <c r="F1120" s="189" t="s">
        <v>1776</v>
      </c>
      <c r="G1120" s="13"/>
      <c r="H1120" s="190">
        <v>10</v>
      </c>
      <c r="I1120" s="191"/>
      <c r="J1120" s="13"/>
      <c r="K1120" s="13"/>
      <c r="L1120" s="186"/>
      <c r="M1120" s="192"/>
      <c r="N1120" s="193"/>
      <c r="O1120" s="193"/>
      <c r="P1120" s="193"/>
      <c r="Q1120" s="193"/>
      <c r="R1120" s="193"/>
      <c r="S1120" s="193"/>
      <c r="T1120" s="194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188" t="s">
        <v>345</v>
      </c>
      <c r="AU1120" s="188" t="s">
        <v>85</v>
      </c>
      <c r="AV1120" s="13" t="s">
        <v>85</v>
      </c>
      <c r="AW1120" s="13" t="s">
        <v>33</v>
      </c>
      <c r="AX1120" s="13" t="s">
        <v>8</v>
      </c>
      <c r="AY1120" s="188" t="s">
        <v>337</v>
      </c>
    </row>
    <row r="1121" s="2" customFormat="1" ht="24.15" customHeight="1">
      <c r="A1121" s="37"/>
      <c r="B1121" s="172"/>
      <c r="C1121" s="173" t="s">
        <v>1777</v>
      </c>
      <c r="D1121" s="173" t="s">
        <v>339</v>
      </c>
      <c r="E1121" s="174" t="s">
        <v>1778</v>
      </c>
      <c r="F1121" s="175" t="s">
        <v>1779</v>
      </c>
      <c r="G1121" s="176" t="s">
        <v>433</v>
      </c>
      <c r="H1121" s="177">
        <v>5</v>
      </c>
      <c r="I1121" s="178"/>
      <c r="J1121" s="179">
        <f>ROUND(I1121*H1121,0)</f>
        <v>0</v>
      </c>
      <c r="K1121" s="175" t="s">
        <v>343</v>
      </c>
      <c r="L1121" s="38"/>
      <c r="M1121" s="180" t="s">
        <v>1</v>
      </c>
      <c r="N1121" s="181" t="s">
        <v>42</v>
      </c>
      <c r="O1121" s="76"/>
      <c r="P1121" s="182">
        <f>O1121*H1121</f>
        <v>0</v>
      </c>
      <c r="Q1121" s="182">
        <v>0.0049224999999999998</v>
      </c>
      <c r="R1121" s="182">
        <f>Q1121*H1121</f>
        <v>0.024612499999999999</v>
      </c>
      <c r="S1121" s="182">
        <v>0</v>
      </c>
      <c r="T1121" s="183">
        <f>S1121*H1121</f>
        <v>0</v>
      </c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R1121" s="184" t="s">
        <v>409</v>
      </c>
      <c r="AT1121" s="184" t="s">
        <v>339</v>
      </c>
      <c r="AU1121" s="184" t="s">
        <v>85</v>
      </c>
      <c r="AY1121" s="18" t="s">
        <v>337</v>
      </c>
      <c r="BE1121" s="185">
        <f>IF(N1121="základní",J1121,0)</f>
        <v>0</v>
      </c>
      <c r="BF1121" s="185">
        <f>IF(N1121="snížená",J1121,0)</f>
        <v>0</v>
      </c>
      <c r="BG1121" s="185">
        <f>IF(N1121="zákl. přenesená",J1121,0)</f>
        <v>0</v>
      </c>
      <c r="BH1121" s="185">
        <f>IF(N1121="sníž. přenesená",J1121,0)</f>
        <v>0</v>
      </c>
      <c r="BI1121" s="185">
        <f>IF(N1121="nulová",J1121,0)</f>
        <v>0</v>
      </c>
      <c r="BJ1121" s="18" t="s">
        <v>8</v>
      </c>
      <c r="BK1121" s="185">
        <f>ROUND(I1121*H1121,0)</f>
        <v>0</v>
      </c>
      <c r="BL1121" s="18" t="s">
        <v>409</v>
      </c>
      <c r="BM1121" s="184" t="s">
        <v>1780</v>
      </c>
    </row>
    <row r="1122" s="13" customFormat="1">
      <c r="A1122" s="13"/>
      <c r="B1122" s="186"/>
      <c r="C1122" s="13"/>
      <c r="D1122" s="187" t="s">
        <v>345</v>
      </c>
      <c r="E1122" s="188" t="s">
        <v>1</v>
      </c>
      <c r="F1122" s="189" t="s">
        <v>1781</v>
      </c>
      <c r="G1122" s="13"/>
      <c r="H1122" s="190">
        <v>5</v>
      </c>
      <c r="I1122" s="191"/>
      <c r="J1122" s="13"/>
      <c r="K1122" s="13"/>
      <c r="L1122" s="186"/>
      <c r="M1122" s="192"/>
      <c r="N1122" s="193"/>
      <c r="O1122" s="193"/>
      <c r="P1122" s="193"/>
      <c r="Q1122" s="193"/>
      <c r="R1122" s="193"/>
      <c r="S1122" s="193"/>
      <c r="T1122" s="194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188" t="s">
        <v>345</v>
      </c>
      <c r="AU1122" s="188" t="s">
        <v>85</v>
      </c>
      <c r="AV1122" s="13" t="s">
        <v>85</v>
      </c>
      <c r="AW1122" s="13" t="s">
        <v>33</v>
      </c>
      <c r="AX1122" s="13" t="s">
        <v>8</v>
      </c>
      <c r="AY1122" s="188" t="s">
        <v>337</v>
      </c>
    </row>
    <row r="1123" s="2" customFormat="1" ht="24.15" customHeight="1">
      <c r="A1123" s="37"/>
      <c r="B1123" s="172"/>
      <c r="C1123" s="173" t="s">
        <v>1782</v>
      </c>
      <c r="D1123" s="173" t="s">
        <v>339</v>
      </c>
      <c r="E1123" s="174" t="s">
        <v>1783</v>
      </c>
      <c r="F1123" s="175" t="s">
        <v>1784</v>
      </c>
      <c r="G1123" s="176" t="s">
        <v>433</v>
      </c>
      <c r="H1123" s="177">
        <v>30.18</v>
      </c>
      <c r="I1123" s="178"/>
      <c r="J1123" s="179">
        <f>ROUND(I1123*H1123,0)</f>
        <v>0</v>
      </c>
      <c r="K1123" s="175" t="s">
        <v>343</v>
      </c>
      <c r="L1123" s="38"/>
      <c r="M1123" s="180" t="s">
        <v>1</v>
      </c>
      <c r="N1123" s="181" t="s">
        <v>42</v>
      </c>
      <c r="O1123" s="76"/>
      <c r="P1123" s="182">
        <f>O1123*H1123</f>
        <v>0</v>
      </c>
      <c r="Q1123" s="182">
        <v>0.0019705999999999999</v>
      </c>
      <c r="R1123" s="182">
        <f>Q1123*H1123</f>
        <v>0.059472707999999992</v>
      </c>
      <c r="S1123" s="182">
        <v>0</v>
      </c>
      <c r="T1123" s="183">
        <f>S1123*H1123</f>
        <v>0</v>
      </c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R1123" s="184" t="s">
        <v>409</v>
      </c>
      <c r="AT1123" s="184" t="s">
        <v>339</v>
      </c>
      <c r="AU1123" s="184" t="s">
        <v>85</v>
      </c>
      <c r="AY1123" s="18" t="s">
        <v>337</v>
      </c>
      <c r="BE1123" s="185">
        <f>IF(N1123="základní",J1123,0)</f>
        <v>0</v>
      </c>
      <c r="BF1123" s="185">
        <f>IF(N1123="snížená",J1123,0)</f>
        <v>0</v>
      </c>
      <c r="BG1123" s="185">
        <f>IF(N1123="zákl. přenesená",J1123,0)</f>
        <v>0</v>
      </c>
      <c r="BH1123" s="185">
        <f>IF(N1123="sníž. přenesená",J1123,0)</f>
        <v>0</v>
      </c>
      <c r="BI1123" s="185">
        <f>IF(N1123="nulová",J1123,0)</f>
        <v>0</v>
      </c>
      <c r="BJ1123" s="18" t="s">
        <v>8</v>
      </c>
      <c r="BK1123" s="185">
        <f>ROUND(I1123*H1123,0)</f>
        <v>0</v>
      </c>
      <c r="BL1123" s="18" t="s">
        <v>409</v>
      </c>
      <c r="BM1123" s="184" t="s">
        <v>1785</v>
      </c>
    </row>
    <row r="1124" s="13" customFormat="1">
      <c r="A1124" s="13"/>
      <c r="B1124" s="186"/>
      <c r="C1124" s="13"/>
      <c r="D1124" s="187" t="s">
        <v>345</v>
      </c>
      <c r="E1124" s="188" t="s">
        <v>1</v>
      </c>
      <c r="F1124" s="189" t="s">
        <v>1786</v>
      </c>
      <c r="G1124" s="13"/>
      <c r="H1124" s="190">
        <v>13.48</v>
      </c>
      <c r="I1124" s="191"/>
      <c r="J1124" s="13"/>
      <c r="K1124" s="13"/>
      <c r="L1124" s="186"/>
      <c r="M1124" s="192"/>
      <c r="N1124" s="193"/>
      <c r="O1124" s="193"/>
      <c r="P1124" s="193"/>
      <c r="Q1124" s="193"/>
      <c r="R1124" s="193"/>
      <c r="S1124" s="193"/>
      <c r="T1124" s="194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188" t="s">
        <v>345</v>
      </c>
      <c r="AU1124" s="188" t="s">
        <v>85</v>
      </c>
      <c r="AV1124" s="13" t="s">
        <v>85</v>
      </c>
      <c r="AW1124" s="13" t="s">
        <v>33</v>
      </c>
      <c r="AX1124" s="13" t="s">
        <v>77</v>
      </c>
      <c r="AY1124" s="188" t="s">
        <v>337</v>
      </c>
    </row>
    <row r="1125" s="13" customFormat="1">
      <c r="A1125" s="13"/>
      <c r="B1125" s="186"/>
      <c r="C1125" s="13"/>
      <c r="D1125" s="187" t="s">
        <v>345</v>
      </c>
      <c r="E1125" s="188" t="s">
        <v>1</v>
      </c>
      <c r="F1125" s="189" t="s">
        <v>1787</v>
      </c>
      <c r="G1125" s="13"/>
      <c r="H1125" s="190">
        <v>10.300000000000001</v>
      </c>
      <c r="I1125" s="191"/>
      <c r="J1125" s="13"/>
      <c r="K1125" s="13"/>
      <c r="L1125" s="186"/>
      <c r="M1125" s="192"/>
      <c r="N1125" s="193"/>
      <c r="O1125" s="193"/>
      <c r="P1125" s="193"/>
      <c r="Q1125" s="193"/>
      <c r="R1125" s="193"/>
      <c r="S1125" s="193"/>
      <c r="T1125" s="194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188" t="s">
        <v>345</v>
      </c>
      <c r="AU1125" s="188" t="s">
        <v>85</v>
      </c>
      <c r="AV1125" s="13" t="s">
        <v>85</v>
      </c>
      <c r="AW1125" s="13" t="s">
        <v>33</v>
      </c>
      <c r="AX1125" s="13" t="s">
        <v>77</v>
      </c>
      <c r="AY1125" s="188" t="s">
        <v>337</v>
      </c>
    </row>
    <row r="1126" s="13" customFormat="1">
      <c r="A1126" s="13"/>
      <c r="B1126" s="186"/>
      <c r="C1126" s="13"/>
      <c r="D1126" s="187" t="s">
        <v>345</v>
      </c>
      <c r="E1126" s="188" t="s">
        <v>1</v>
      </c>
      <c r="F1126" s="189" t="s">
        <v>1788</v>
      </c>
      <c r="G1126" s="13"/>
      <c r="H1126" s="190">
        <v>6.4000000000000004</v>
      </c>
      <c r="I1126" s="191"/>
      <c r="J1126" s="13"/>
      <c r="K1126" s="13"/>
      <c r="L1126" s="186"/>
      <c r="M1126" s="192"/>
      <c r="N1126" s="193"/>
      <c r="O1126" s="193"/>
      <c r="P1126" s="193"/>
      <c r="Q1126" s="193"/>
      <c r="R1126" s="193"/>
      <c r="S1126" s="193"/>
      <c r="T1126" s="194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188" t="s">
        <v>345</v>
      </c>
      <c r="AU1126" s="188" t="s">
        <v>85</v>
      </c>
      <c r="AV1126" s="13" t="s">
        <v>85</v>
      </c>
      <c r="AW1126" s="13" t="s">
        <v>33</v>
      </c>
      <c r="AX1126" s="13" t="s">
        <v>77</v>
      </c>
      <c r="AY1126" s="188" t="s">
        <v>337</v>
      </c>
    </row>
    <row r="1127" s="14" customFormat="1">
      <c r="A1127" s="14"/>
      <c r="B1127" s="195"/>
      <c r="C1127" s="14"/>
      <c r="D1127" s="187" t="s">
        <v>345</v>
      </c>
      <c r="E1127" s="196" t="s">
        <v>1</v>
      </c>
      <c r="F1127" s="197" t="s">
        <v>363</v>
      </c>
      <c r="G1127" s="14"/>
      <c r="H1127" s="198">
        <v>30.18</v>
      </c>
      <c r="I1127" s="199"/>
      <c r="J1127" s="14"/>
      <c r="K1127" s="14"/>
      <c r="L1127" s="195"/>
      <c r="M1127" s="200"/>
      <c r="N1127" s="201"/>
      <c r="O1127" s="201"/>
      <c r="P1127" s="201"/>
      <c r="Q1127" s="201"/>
      <c r="R1127" s="201"/>
      <c r="S1127" s="201"/>
      <c r="T1127" s="202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196" t="s">
        <v>345</v>
      </c>
      <c r="AU1127" s="196" t="s">
        <v>85</v>
      </c>
      <c r="AV1127" s="14" t="s">
        <v>88</v>
      </c>
      <c r="AW1127" s="14" t="s">
        <v>33</v>
      </c>
      <c r="AX1127" s="14" t="s">
        <v>8</v>
      </c>
      <c r="AY1127" s="196" t="s">
        <v>337</v>
      </c>
    </row>
    <row r="1128" s="2" customFormat="1" ht="24.15" customHeight="1">
      <c r="A1128" s="37"/>
      <c r="B1128" s="172"/>
      <c r="C1128" s="173" t="s">
        <v>1789</v>
      </c>
      <c r="D1128" s="173" t="s">
        <v>339</v>
      </c>
      <c r="E1128" s="174" t="s">
        <v>1790</v>
      </c>
      <c r="F1128" s="175" t="s">
        <v>1791</v>
      </c>
      <c r="G1128" s="176" t="s">
        <v>433</v>
      </c>
      <c r="H1128" s="177">
        <v>30.27</v>
      </c>
      <c r="I1128" s="178"/>
      <c r="J1128" s="179">
        <f>ROUND(I1128*H1128,0)</f>
        <v>0</v>
      </c>
      <c r="K1128" s="175" t="s">
        <v>343</v>
      </c>
      <c r="L1128" s="38"/>
      <c r="M1128" s="180" t="s">
        <v>1</v>
      </c>
      <c r="N1128" s="181" t="s">
        <v>42</v>
      </c>
      <c r="O1128" s="76"/>
      <c r="P1128" s="182">
        <f>O1128*H1128</f>
        <v>0</v>
      </c>
      <c r="Q1128" s="182">
        <v>0.0018525</v>
      </c>
      <c r="R1128" s="182">
        <f>Q1128*H1128</f>
        <v>0.056075174999999998</v>
      </c>
      <c r="S1128" s="182">
        <v>0</v>
      </c>
      <c r="T1128" s="183">
        <f>S1128*H1128</f>
        <v>0</v>
      </c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R1128" s="184" t="s">
        <v>409</v>
      </c>
      <c r="AT1128" s="184" t="s">
        <v>339</v>
      </c>
      <c r="AU1128" s="184" t="s">
        <v>85</v>
      </c>
      <c r="AY1128" s="18" t="s">
        <v>337</v>
      </c>
      <c r="BE1128" s="185">
        <f>IF(N1128="základní",J1128,0)</f>
        <v>0</v>
      </c>
      <c r="BF1128" s="185">
        <f>IF(N1128="snížená",J1128,0)</f>
        <v>0</v>
      </c>
      <c r="BG1128" s="185">
        <f>IF(N1128="zákl. přenesená",J1128,0)</f>
        <v>0</v>
      </c>
      <c r="BH1128" s="185">
        <f>IF(N1128="sníž. přenesená",J1128,0)</f>
        <v>0</v>
      </c>
      <c r="BI1128" s="185">
        <f>IF(N1128="nulová",J1128,0)</f>
        <v>0</v>
      </c>
      <c r="BJ1128" s="18" t="s">
        <v>8</v>
      </c>
      <c r="BK1128" s="185">
        <f>ROUND(I1128*H1128,0)</f>
        <v>0</v>
      </c>
      <c r="BL1128" s="18" t="s">
        <v>409</v>
      </c>
      <c r="BM1128" s="184" t="s">
        <v>1792</v>
      </c>
    </row>
    <row r="1129" s="13" customFormat="1">
      <c r="A1129" s="13"/>
      <c r="B1129" s="186"/>
      <c r="C1129" s="13"/>
      <c r="D1129" s="187" t="s">
        <v>345</v>
      </c>
      <c r="E1129" s="188" t="s">
        <v>1</v>
      </c>
      <c r="F1129" s="189" t="s">
        <v>1793</v>
      </c>
      <c r="G1129" s="13"/>
      <c r="H1129" s="190">
        <v>19.489999999999998</v>
      </c>
      <c r="I1129" s="191"/>
      <c r="J1129" s="13"/>
      <c r="K1129" s="13"/>
      <c r="L1129" s="186"/>
      <c r="M1129" s="192"/>
      <c r="N1129" s="193"/>
      <c r="O1129" s="193"/>
      <c r="P1129" s="193"/>
      <c r="Q1129" s="193"/>
      <c r="R1129" s="193"/>
      <c r="S1129" s="193"/>
      <c r="T1129" s="194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188" t="s">
        <v>345</v>
      </c>
      <c r="AU1129" s="188" t="s">
        <v>85</v>
      </c>
      <c r="AV1129" s="13" t="s">
        <v>85</v>
      </c>
      <c r="AW1129" s="13" t="s">
        <v>33</v>
      </c>
      <c r="AX1129" s="13" t="s">
        <v>77</v>
      </c>
      <c r="AY1129" s="188" t="s">
        <v>337</v>
      </c>
    </row>
    <row r="1130" s="13" customFormat="1">
      <c r="A1130" s="13"/>
      <c r="B1130" s="186"/>
      <c r="C1130" s="13"/>
      <c r="D1130" s="187" t="s">
        <v>345</v>
      </c>
      <c r="E1130" s="188" t="s">
        <v>1</v>
      </c>
      <c r="F1130" s="189" t="s">
        <v>1794</v>
      </c>
      <c r="G1130" s="13"/>
      <c r="H1130" s="190">
        <v>7.0999999999999996</v>
      </c>
      <c r="I1130" s="191"/>
      <c r="J1130" s="13"/>
      <c r="K1130" s="13"/>
      <c r="L1130" s="186"/>
      <c r="M1130" s="192"/>
      <c r="N1130" s="193"/>
      <c r="O1130" s="193"/>
      <c r="P1130" s="193"/>
      <c r="Q1130" s="193"/>
      <c r="R1130" s="193"/>
      <c r="S1130" s="193"/>
      <c r="T1130" s="194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188" t="s">
        <v>345</v>
      </c>
      <c r="AU1130" s="188" t="s">
        <v>85</v>
      </c>
      <c r="AV1130" s="13" t="s">
        <v>85</v>
      </c>
      <c r="AW1130" s="13" t="s">
        <v>33</v>
      </c>
      <c r="AX1130" s="13" t="s">
        <v>77</v>
      </c>
      <c r="AY1130" s="188" t="s">
        <v>337</v>
      </c>
    </row>
    <row r="1131" s="13" customFormat="1">
      <c r="A1131" s="13"/>
      <c r="B1131" s="186"/>
      <c r="C1131" s="13"/>
      <c r="D1131" s="187" t="s">
        <v>345</v>
      </c>
      <c r="E1131" s="188" t="s">
        <v>1</v>
      </c>
      <c r="F1131" s="189" t="s">
        <v>1795</v>
      </c>
      <c r="G1131" s="13"/>
      <c r="H1131" s="190">
        <v>3.6800000000000002</v>
      </c>
      <c r="I1131" s="191"/>
      <c r="J1131" s="13"/>
      <c r="K1131" s="13"/>
      <c r="L1131" s="186"/>
      <c r="M1131" s="192"/>
      <c r="N1131" s="193"/>
      <c r="O1131" s="193"/>
      <c r="P1131" s="193"/>
      <c r="Q1131" s="193"/>
      <c r="R1131" s="193"/>
      <c r="S1131" s="193"/>
      <c r="T1131" s="194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188" t="s">
        <v>345</v>
      </c>
      <c r="AU1131" s="188" t="s">
        <v>85</v>
      </c>
      <c r="AV1131" s="13" t="s">
        <v>85</v>
      </c>
      <c r="AW1131" s="13" t="s">
        <v>33</v>
      </c>
      <c r="AX1131" s="13" t="s">
        <v>77</v>
      </c>
      <c r="AY1131" s="188" t="s">
        <v>337</v>
      </c>
    </row>
    <row r="1132" s="14" customFormat="1">
      <c r="A1132" s="14"/>
      <c r="B1132" s="195"/>
      <c r="C1132" s="14"/>
      <c r="D1132" s="187" t="s">
        <v>345</v>
      </c>
      <c r="E1132" s="196" t="s">
        <v>1</v>
      </c>
      <c r="F1132" s="197" t="s">
        <v>363</v>
      </c>
      <c r="G1132" s="14"/>
      <c r="H1132" s="198">
        <v>30.27</v>
      </c>
      <c r="I1132" s="199"/>
      <c r="J1132" s="14"/>
      <c r="K1132" s="14"/>
      <c r="L1132" s="195"/>
      <c r="M1132" s="200"/>
      <c r="N1132" s="201"/>
      <c r="O1132" s="201"/>
      <c r="P1132" s="201"/>
      <c r="Q1132" s="201"/>
      <c r="R1132" s="201"/>
      <c r="S1132" s="201"/>
      <c r="T1132" s="202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196" t="s">
        <v>345</v>
      </c>
      <c r="AU1132" s="196" t="s">
        <v>85</v>
      </c>
      <c r="AV1132" s="14" t="s">
        <v>88</v>
      </c>
      <c r="AW1132" s="14" t="s">
        <v>33</v>
      </c>
      <c r="AX1132" s="14" t="s">
        <v>8</v>
      </c>
      <c r="AY1132" s="196" t="s">
        <v>337</v>
      </c>
    </row>
    <row r="1133" s="2" customFormat="1" ht="24.15" customHeight="1">
      <c r="A1133" s="37"/>
      <c r="B1133" s="172"/>
      <c r="C1133" s="173" t="s">
        <v>1796</v>
      </c>
      <c r="D1133" s="173" t="s">
        <v>339</v>
      </c>
      <c r="E1133" s="174" t="s">
        <v>1797</v>
      </c>
      <c r="F1133" s="175" t="s">
        <v>1798</v>
      </c>
      <c r="G1133" s="176" t="s">
        <v>433</v>
      </c>
      <c r="H1133" s="177">
        <v>8</v>
      </c>
      <c r="I1133" s="178"/>
      <c r="J1133" s="179">
        <f>ROUND(I1133*H1133,0)</f>
        <v>0</v>
      </c>
      <c r="K1133" s="175" t="s">
        <v>343</v>
      </c>
      <c r="L1133" s="38"/>
      <c r="M1133" s="180" t="s">
        <v>1</v>
      </c>
      <c r="N1133" s="181" t="s">
        <v>42</v>
      </c>
      <c r="O1133" s="76"/>
      <c r="P1133" s="182">
        <f>O1133*H1133</f>
        <v>0</v>
      </c>
      <c r="Q1133" s="182">
        <v>0.0017160000000000001</v>
      </c>
      <c r="R1133" s="182">
        <f>Q1133*H1133</f>
        <v>0.013728000000000001</v>
      </c>
      <c r="S1133" s="182">
        <v>0</v>
      </c>
      <c r="T1133" s="183">
        <f>S1133*H1133</f>
        <v>0</v>
      </c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R1133" s="184" t="s">
        <v>409</v>
      </c>
      <c r="AT1133" s="184" t="s">
        <v>339</v>
      </c>
      <c r="AU1133" s="184" t="s">
        <v>85</v>
      </c>
      <c r="AY1133" s="18" t="s">
        <v>337</v>
      </c>
      <c r="BE1133" s="185">
        <f>IF(N1133="základní",J1133,0)</f>
        <v>0</v>
      </c>
      <c r="BF1133" s="185">
        <f>IF(N1133="snížená",J1133,0)</f>
        <v>0</v>
      </c>
      <c r="BG1133" s="185">
        <f>IF(N1133="zákl. přenesená",J1133,0)</f>
        <v>0</v>
      </c>
      <c r="BH1133" s="185">
        <f>IF(N1133="sníž. přenesená",J1133,0)</f>
        <v>0</v>
      </c>
      <c r="BI1133" s="185">
        <f>IF(N1133="nulová",J1133,0)</f>
        <v>0</v>
      </c>
      <c r="BJ1133" s="18" t="s">
        <v>8</v>
      </c>
      <c r="BK1133" s="185">
        <f>ROUND(I1133*H1133,0)</f>
        <v>0</v>
      </c>
      <c r="BL1133" s="18" t="s">
        <v>409</v>
      </c>
      <c r="BM1133" s="184" t="s">
        <v>1799</v>
      </c>
    </row>
    <row r="1134" s="13" customFormat="1">
      <c r="A1134" s="13"/>
      <c r="B1134" s="186"/>
      <c r="C1134" s="13"/>
      <c r="D1134" s="187" t="s">
        <v>345</v>
      </c>
      <c r="E1134" s="188" t="s">
        <v>1</v>
      </c>
      <c r="F1134" s="189" t="s">
        <v>1800</v>
      </c>
      <c r="G1134" s="13"/>
      <c r="H1134" s="190">
        <v>8</v>
      </c>
      <c r="I1134" s="191"/>
      <c r="J1134" s="13"/>
      <c r="K1134" s="13"/>
      <c r="L1134" s="186"/>
      <c r="M1134" s="192"/>
      <c r="N1134" s="193"/>
      <c r="O1134" s="193"/>
      <c r="P1134" s="193"/>
      <c r="Q1134" s="193"/>
      <c r="R1134" s="193"/>
      <c r="S1134" s="193"/>
      <c r="T1134" s="194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188" t="s">
        <v>345</v>
      </c>
      <c r="AU1134" s="188" t="s">
        <v>85</v>
      </c>
      <c r="AV1134" s="13" t="s">
        <v>85</v>
      </c>
      <c r="AW1134" s="13" t="s">
        <v>33</v>
      </c>
      <c r="AX1134" s="13" t="s">
        <v>8</v>
      </c>
      <c r="AY1134" s="188" t="s">
        <v>337</v>
      </c>
    </row>
    <row r="1135" s="2" customFormat="1" ht="24.15" customHeight="1">
      <c r="A1135" s="37"/>
      <c r="B1135" s="172"/>
      <c r="C1135" s="173" t="s">
        <v>1801</v>
      </c>
      <c r="D1135" s="173" t="s">
        <v>339</v>
      </c>
      <c r="E1135" s="174" t="s">
        <v>1802</v>
      </c>
      <c r="F1135" s="175" t="s">
        <v>1803</v>
      </c>
      <c r="G1135" s="176" t="s">
        <v>496</v>
      </c>
      <c r="H1135" s="177">
        <v>1</v>
      </c>
      <c r="I1135" s="178"/>
      <c r="J1135" s="179">
        <f>ROUND(I1135*H1135,0)</f>
        <v>0</v>
      </c>
      <c r="K1135" s="175" t="s">
        <v>343</v>
      </c>
      <c r="L1135" s="38"/>
      <c r="M1135" s="180" t="s">
        <v>1</v>
      </c>
      <c r="N1135" s="181" t="s">
        <v>42</v>
      </c>
      <c r="O1135" s="76"/>
      <c r="P1135" s="182">
        <f>O1135*H1135</f>
        <v>0</v>
      </c>
      <c r="Q1135" s="182">
        <v>0.0036600000000000001</v>
      </c>
      <c r="R1135" s="182">
        <f>Q1135*H1135</f>
        <v>0.0036600000000000001</v>
      </c>
      <c r="S1135" s="182">
        <v>0</v>
      </c>
      <c r="T1135" s="183">
        <f>S1135*H1135</f>
        <v>0</v>
      </c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R1135" s="184" t="s">
        <v>409</v>
      </c>
      <c r="AT1135" s="184" t="s">
        <v>339</v>
      </c>
      <c r="AU1135" s="184" t="s">
        <v>85</v>
      </c>
      <c r="AY1135" s="18" t="s">
        <v>337</v>
      </c>
      <c r="BE1135" s="185">
        <f>IF(N1135="základní",J1135,0)</f>
        <v>0</v>
      </c>
      <c r="BF1135" s="185">
        <f>IF(N1135="snížená",J1135,0)</f>
        <v>0</v>
      </c>
      <c r="BG1135" s="185">
        <f>IF(N1135="zákl. přenesená",J1135,0)</f>
        <v>0</v>
      </c>
      <c r="BH1135" s="185">
        <f>IF(N1135="sníž. přenesená",J1135,0)</f>
        <v>0</v>
      </c>
      <c r="BI1135" s="185">
        <f>IF(N1135="nulová",J1135,0)</f>
        <v>0</v>
      </c>
      <c r="BJ1135" s="18" t="s">
        <v>8</v>
      </c>
      <c r="BK1135" s="185">
        <f>ROUND(I1135*H1135,0)</f>
        <v>0</v>
      </c>
      <c r="BL1135" s="18" t="s">
        <v>409</v>
      </c>
      <c r="BM1135" s="184" t="s">
        <v>1804</v>
      </c>
    </row>
    <row r="1136" s="13" customFormat="1">
      <c r="A1136" s="13"/>
      <c r="B1136" s="186"/>
      <c r="C1136" s="13"/>
      <c r="D1136" s="187" t="s">
        <v>345</v>
      </c>
      <c r="E1136" s="188" t="s">
        <v>1</v>
      </c>
      <c r="F1136" s="189" t="s">
        <v>1805</v>
      </c>
      <c r="G1136" s="13"/>
      <c r="H1136" s="190">
        <v>1</v>
      </c>
      <c r="I1136" s="191"/>
      <c r="J1136" s="13"/>
      <c r="K1136" s="13"/>
      <c r="L1136" s="186"/>
      <c r="M1136" s="192"/>
      <c r="N1136" s="193"/>
      <c r="O1136" s="193"/>
      <c r="P1136" s="193"/>
      <c r="Q1136" s="193"/>
      <c r="R1136" s="193"/>
      <c r="S1136" s="193"/>
      <c r="T1136" s="194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188" t="s">
        <v>345</v>
      </c>
      <c r="AU1136" s="188" t="s">
        <v>85</v>
      </c>
      <c r="AV1136" s="13" t="s">
        <v>85</v>
      </c>
      <c r="AW1136" s="13" t="s">
        <v>33</v>
      </c>
      <c r="AX1136" s="13" t="s">
        <v>8</v>
      </c>
      <c r="AY1136" s="188" t="s">
        <v>337</v>
      </c>
    </row>
    <row r="1137" s="2" customFormat="1" ht="33" customHeight="1">
      <c r="A1137" s="37"/>
      <c r="B1137" s="172"/>
      <c r="C1137" s="173" t="s">
        <v>1806</v>
      </c>
      <c r="D1137" s="173" t="s">
        <v>339</v>
      </c>
      <c r="E1137" s="174" t="s">
        <v>1807</v>
      </c>
      <c r="F1137" s="175" t="s">
        <v>1808</v>
      </c>
      <c r="G1137" s="176" t="s">
        <v>433</v>
      </c>
      <c r="H1137" s="177">
        <v>9</v>
      </c>
      <c r="I1137" s="178"/>
      <c r="J1137" s="179">
        <f>ROUND(I1137*H1137,0)</f>
        <v>0</v>
      </c>
      <c r="K1137" s="175" t="s">
        <v>343</v>
      </c>
      <c r="L1137" s="38"/>
      <c r="M1137" s="180" t="s">
        <v>1</v>
      </c>
      <c r="N1137" s="181" t="s">
        <v>42</v>
      </c>
      <c r="O1137" s="76"/>
      <c r="P1137" s="182">
        <f>O1137*H1137</f>
        <v>0</v>
      </c>
      <c r="Q1137" s="182">
        <v>0.0065323500000000001</v>
      </c>
      <c r="R1137" s="182">
        <f>Q1137*H1137</f>
        <v>0.05879115</v>
      </c>
      <c r="S1137" s="182">
        <v>0</v>
      </c>
      <c r="T1137" s="183">
        <f>S1137*H1137</f>
        <v>0</v>
      </c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R1137" s="184" t="s">
        <v>409</v>
      </c>
      <c r="AT1137" s="184" t="s">
        <v>339</v>
      </c>
      <c r="AU1137" s="184" t="s">
        <v>85</v>
      </c>
      <c r="AY1137" s="18" t="s">
        <v>337</v>
      </c>
      <c r="BE1137" s="185">
        <f>IF(N1137="základní",J1137,0)</f>
        <v>0</v>
      </c>
      <c r="BF1137" s="185">
        <f>IF(N1137="snížená",J1137,0)</f>
        <v>0</v>
      </c>
      <c r="BG1137" s="185">
        <f>IF(N1137="zákl. přenesená",J1137,0)</f>
        <v>0</v>
      </c>
      <c r="BH1137" s="185">
        <f>IF(N1137="sníž. přenesená",J1137,0)</f>
        <v>0</v>
      </c>
      <c r="BI1137" s="185">
        <f>IF(N1137="nulová",J1137,0)</f>
        <v>0</v>
      </c>
      <c r="BJ1137" s="18" t="s">
        <v>8</v>
      </c>
      <c r="BK1137" s="185">
        <f>ROUND(I1137*H1137,0)</f>
        <v>0</v>
      </c>
      <c r="BL1137" s="18" t="s">
        <v>409</v>
      </c>
      <c r="BM1137" s="184" t="s">
        <v>1809</v>
      </c>
    </row>
    <row r="1138" s="13" customFormat="1">
      <c r="A1138" s="13"/>
      <c r="B1138" s="186"/>
      <c r="C1138" s="13"/>
      <c r="D1138" s="187" t="s">
        <v>345</v>
      </c>
      <c r="E1138" s="188" t="s">
        <v>1</v>
      </c>
      <c r="F1138" s="189" t="s">
        <v>1810</v>
      </c>
      <c r="G1138" s="13"/>
      <c r="H1138" s="190">
        <v>9</v>
      </c>
      <c r="I1138" s="191"/>
      <c r="J1138" s="13"/>
      <c r="K1138" s="13"/>
      <c r="L1138" s="186"/>
      <c r="M1138" s="192"/>
      <c r="N1138" s="193"/>
      <c r="O1138" s="193"/>
      <c r="P1138" s="193"/>
      <c r="Q1138" s="193"/>
      <c r="R1138" s="193"/>
      <c r="S1138" s="193"/>
      <c r="T1138" s="194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188" t="s">
        <v>345</v>
      </c>
      <c r="AU1138" s="188" t="s">
        <v>85</v>
      </c>
      <c r="AV1138" s="13" t="s">
        <v>85</v>
      </c>
      <c r="AW1138" s="13" t="s">
        <v>33</v>
      </c>
      <c r="AX1138" s="13" t="s">
        <v>8</v>
      </c>
      <c r="AY1138" s="188" t="s">
        <v>337</v>
      </c>
    </row>
    <row r="1139" s="2" customFormat="1" ht="24.15" customHeight="1">
      <c r="A1139" s="37"/>
      <c r="B1139" s="172"/>
      <c r="C1139" s="173" t="s">
        <v>1811</v>
      </c>
      <c r="D1139" s="173" t="s">
        <v>339</v>
      </c>
      <c r="E1139" s="174" t="s">
        <v>1812</v>
      </c>
      <c r="F1139" s="175" t="s">
        <v>1813</v>
      </c>
      <c r="G1139" s="176" t="s">
        <v>433</v>
      </c>
      <c r="H1139" s="177">
        <v>23.5</v>
      </c>
      <c r="I1139" s="178"/>
      <c r="J1139" s="179">
        <f>ROUND(I1139*H1139,0)</f>
        <v>0</v>
      </c>
      <c r="K1139" s="175" t="s">
        <v>343</v>
      </c>
      <c r="L1139" s="38"/>
      <c r="M1139" s="180" t="s">
        <v>1</v>
      </c>
      <c r="N1139" s="181" t="s">
        <v>42</v>
      </c>
      <c r="O1139" s="76"/>
      <c r="P1139" s="182">
        <f>O1139*H1139</f>
        <v>0</v>
      </c>
      <c r="Q1139" s="182">
        <v>0.0035814660000000002</v>
      </c>
      <c r="R1139" s="182">
        <f>Q1139*H1139</f>
        <v>0.084164451000000001</v>
      </c>
      <c r="S1139" s="182">
        <v>0</v>
      </c>
      <c r="T1139" s="183">
        <f>S1139*H1139</f>
        <v>0</v>
      </c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R1139" s="184" t="s">
        <v>409</v>
      </c>
      <c r="AT1139" s="184" t="s">
        <v>339</v>
      </c>
      <c r="AU1139" s="184" t="s">
        <v>85</v>
      </c>
      <c r="AY1139" s="18" t="s">
        <v>337</v>
      </c>
      <c r="BE1139" s="185">
        <f>IF(N1139="základní",J1139,0)</f>
        <v>0</v>
      </c>
      <c r="BF1139" s="185">
        <f>IF(N1139="snížená",J1139,0)</f>
        <v>0</v>
      </c>
      <c r="BG1139" s="185">
        <f>IF(N1139="zákl. přenesená",J1139,0)</f>
        <v>0</v>
      </c>
      <c r="BH1139" s="185">
        <f>IF(N1139="sníž. přenesená",J1139,0)</f>
        <v>0</v>
      </c>
      <c r="BI1139" s="185">
        <f>IF(N1139="nulová",J1139,0)</f>
        <v>0</v>
      </c>
      <c r="BJ1139" s="18" t="s">
        <v>8</v>
      </c>
      <c r="BK1139" s="185">
        <f>ROUND(I1139*H1139,0)</f>
        <v>0</v>
      </c>
      <c r="BL1139" s="18" t="s">
        <v>409</v>
      </c>
      <c r="BM1139" s="184" t="s">
        <v>1814</v>
      </c>
    </row>
    <row r="1140" s="13" customFormat="1">
      <c r="A1140" s="13"/>
      <c r="B1140" s="186"/>
      <c r="C1140" s="13"/>
      <c r="D1140" s="187" t="s">
        <v>345</v>
      </c>
      <c r="E1140" s="188" t="s">
        <v>1</v>
      </c>
      <c r="F1140" s="189" t="s">
        <v>1815</v>
      </c>
      <c r="G1140" s="13"/>
      <c r="H1140" s="190">
        <v>3.1499999999999999</v>
      </c>
      <c r="I1140" s="191"/>
      <c r="J1140" s="13"/>
      <c r="K1140" s="13"/>
      <c r="L1140" s="186"/>
      <c r="M1140" s="192"/>
      <c r="N1140" s="193"/>
      <c r="O1140" s="193"/>
      <c r="P1140" s="193"/>
      <c r="Q1140" s="193"/>
      <c r="R1140" s="193"/>
      <c r="S1140" s="193"/>
      <c r="T1140" s="19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188" t="s">
        <v>345</v>
      </c>
      <c r="AU1140" s="188" t="s">
        <v>85</v>
      </c>
      <c r="AV1140" s="13" t="s">
        <v>85</v>
      </c>
      <c r="AW1140" s="13" t="s">
        <v>33</v>
      </c>
      <c r="AX1140" s="13" t="s">
        <v>77</v>
      </c>
      <c r="AY1140" s="188" t="s">
        <v>337</v>
      </c>
    </row>
    <row r="1141" s="13" customFormat="1">
      <c r="A1141" s="13"/>
      <c r="B1141" s="186"/>
      <c r="C1141" s="13"/>
      <c r="D1141" s="187" t="s">
        <v>345</v>
      </c>
      <c r="E1141" s="188" t="s">
        <v>1</v>
      </c>
      <c r="F1141" s="189" t="s">
        <v>1816</v>
      </c>
      <c r="G1141" s="13"/>
      <c r="H1141" s="190">
        <v>5.7999999999999998</v>
      </c>
      <c r="I1141" s="191"/>
      <c r="J1141" s="13"/>
      <c r="K1141" s="13"/>
      <c r="L1141" s="186"/>
      <c r="M1141" s="192"/>
      <c r="N1141" s="193"/>
      <c r="O1141" s="193"/>
      <c r="P1141" s="193"/>
      <c r="Q1141" s="193"/>
      <c r="R1141" s="193"/>
      <c r="S1141" s="193"/>
      <c r="T1141" s="194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188" t="s">
        <v>345</v>
      </c>
      <c r="AU1141" s="188" t="s">
        <v>85</v>
      </c>
      <c r="AV1141" s="13" t="s">
        <v>85</v>
      </c>
      <c r="AW1141" s="13" t="s">
        <v>33</v>
      </c>
      <c r="AX1141" s="13" t="s">
        <v>77</v>
      </c>
      <c r="AY1141" s="188" t="s">
        <v>337</v>
      </c>
    </row>
    <row r="1142" s="13" customFormat="1">
      <c r="A1142" s="13"/>
      <c r="B1142" s="186"/>
      <c r="C1142" s="13"/>
      <c r="D1142" s="187" t="s">
        <v>345</v>
      </c>
      <c r="E1142" s="188" t="s">
        <v>1</v>
      </c>
      <c r="F1142" s="189" t="s">
        <v>1817</v>
      </c>
      <c r="G1142" s="13"/>
      <c r="H1142" s="190">
        <v>11.75</v>
      </c>
      <c r="I1142" s="191"/>
      <c r="J1142" s="13"/>
      <c r="K1142" s="13"/>
      <c r="L1142" s="186"/>
      <c r="M1142" s="192"/>
      <c r="N1142" s="193"/>
      <c r="O1142" s="193"/>
      <c r="P1142" s="193"/>
      <c r="Q1142" s="193"/>
      <c r="R1142" s="193"/>
      <c r="S1142" s="193"/>
      <c r="T1142" s="194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188" t="s">
        <v>345</v>
      </c>
      <c r="AU1142" s="188" t="s">
        <v>85</v>
      </c>
      <c r="AV1142" s="13" t="s">
        <v>85</v>
      </c>
      <c r="AW1142" s="13" t="s">
        <v>33</v>
      </c>
      <c r="AX1142" s="13" t="s">
        <v>77</v>
      </c>
      <c r="AY1142" s="188" t="s">
        <v>337</v>
      </c>
    </row>
    <row r="1143" s="13" customFormat="1">
      <c r="A1143" s="13"/>
      <c r="B1143" s="186"/>
      <c r="C1143" s="13"/>
      <c r="D1143" s="187" t="s">
        <v>345</v>
      </c>
      <c r="E1143" s="188" t="s">
        <v>1</v>
      </c>
      <c r="F1143" s="189" t="s">
        <v>1818</v>
      </c>
      <c r="G1143" s="13"/>
      <c r="H1143" s="190">
        <v>2.7999999999999998</v>
      </c>
      <c r="I1143" s="191"/>
      <c r="J1143" s="13"/>
      <c r="K1143" s="13"/>
      <c r="L1143" s="186"/>
      <c r="M1143" s="192"/>
      <c r="N1143" s="193"/>
      <c r="O1143" s="193"/>
      <c r="P1143" s="193"/>
      <c r="Q1143" s="193"/>
      <c r="R1143" s="193"/>
      <c r="S1143" s="193"/>
      <c r="T1143" s="194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188" t="s">
        <v>345</v>
      </c>
      <c r="AU1143" s="188" t="s">
        <v>85</v>
      </c>
      <c r="AV1143" s="13" t="s">
        <v>85</v>
      </c>
      <c r="AW1143" s="13" t="s">
        <v>33</v>
      </c>
      <c r="AX1143" s="13" t="s">
        <v>77</v>
      </c>
      <c r="AY1143" s="188" t="s">
        <v>337</v>
      </c>
    </row>
    <row r="1144" s="14" customFormat="1">
      <c r="A1144" s="14"/>
      <c r="B1144" s="195"/>
      <c r="C1144" s="14"/>
      <c r="D1144" s="187" t="s">
        <v>345</v>
      </c>
      <c r="E1144" s="196" t="s">
        <v>1</v>
      </c>
      <c r="F1144" s="197" t="s">
        <v>363</v>
      </c>
      <c r="G1144" s="14"/>
      <c r="H1144" s="198">
        <v>23.5</v>
      </c>
      <c r="I1144" s="199"/>
      <c r="J1144" s="14"/>
      <c r="K1144" s="14"/>
      <c r="L1144" s="195"/>
      <c r="M1144" s="200"/>
      <c r="N1144" s="201"/>
      <c r="O1144" s="201"/>
      <c r="P1144" s="201"/>
      <c r="Q1144" s="201"/>
      <c r="R1144" s="201"/>
      <c r="S1144" s="201"/>
      <c r="T1144" s="202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196" t="s">
        <v>345</v>
      </c>
      <c r="AU1144" s="196" t="s">
        <v>85</v>
      </c>
      <c r="AV1144" s="14" t="s">
        <v>88</v>
      </c>
      <c r="AW1144" s="14" t="s">
        <v>33</v>
      </c>
      <c r="AX1144" s="14" t="s">
        <v>8</v>
      </c>
      <c r="AY1144" s="196" t="s">
        <v>337</v>
      </c>
    </row>
    <row r="1145" s="2" customFormat="1" ht="33" customHeight="1">
      <c r="A1145" s="37"/>
      <c r="B1145" s="172"/>
      <c r="C1145" s="173" t="s">
        <v>1819</v>
      </c>
      <c r="D1145" s="173" t="s">
        <v>339</v>
      </c>
      <c r="E1145" s="174" t="s">
        <v>1820</v>
      </c>
      <c r="F1145" s="175" t="s">
        <v>1821</v>
      </c>
      <c r="G1145" s="176" t="s">
        <v>433</v>
      </c>
      <c r="H1145" s="177">
        <v>10.6</v>
      </c>
      <c r="I1145" s="178"/>
      <c r="J1145" s="179">
        <f>ROUND(I1145*H1145,0)</f>
        <v>0</v>
      </c>
      <c r="K1145" s="175" t="s">
        <v>343</v>
      </c>
      <c r="L1145" s="38"/>
      <c r="M1145" s="180" t="s">
        <v>1</v>
      </c>
      <c r="N1145" s="181" t="s">
        <v>42</v>
      </c>
      <c r="O1145" s="76"/>
      <c r="P1145" s="182">
        <f>O1145*H1145</f>
        <v>0</v>
      </c>
      <c r="Q1145" s="182">
        <v>0.0043575000000000003</v>
      </c>
      <c r="R1145" s="182">
        <f>Q1145*H1145</f>
        <v>0.046189500000000001</v>
      </c>
      <c r="S1145" s="182">
        <v>0</v>
      </c>
      <c r="T1145" s="183">
        <f>S1145*H1145</f>
        <v>0</v>
      </c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R1145" s="184" t="s">
        <v>409</v>
      </c>
      <c r="AT1145" s="184" t="s">
        <v>339</v>
      </c>
      <c r="AU1145" s="184" t="s">
        <v>85</v>
      </c>
      <c r="AY1145" s="18" t="s">
        <v>337</v>
      </c>
      <c r="BE1145" s="185">
        <f>IF(N1145="základní",J1145,0)</f>
        <v>0</v>
      </c>
      <c r="BF1145" s="185">
        <f>IF(N1145="snížená",J1145,0)</f>
        <v>0</v>
      </c>
      <c r="BG1145" s="185">
        <f>IF(N1145="zákl. přenesená",J1145,0)</f>
        <v>0</v>
      </c>
      <c r="BH1145" s="185">
        <f>IF(N1145="sníž. přenesená",J1145,0)</f>
        <v>0</v>
      </c>
      <c r="BI1145" s="185">
        <f>IF(N1145="nulová",J1145,0)</f>
        <v>0</v>
      </c>
      <c r="BJ1145" s="18" t="s">
        <v>8</v>
      </c>
      <c r="BK1145" s="185">
        <f>ROUND(I1145*H1145,0)</f>
        <v>0</v>
      </c>
      <c r="BL1145" s="18" t="s">
        <v>409</v>
      </c>
      <c r="BM1145" s="184" t="s">
        <v>1822</v>
      </c>
    </row>
    <row r="1146" s="13" customFormat="1">
      <c r="A1146" s="13"/>
      <c r="B1146" s="186"/>
      <c r="C1146" s="13"/>
      <c r="D1146" s="187" t="s">
        <v>345</v>
      </c>
      <c r="E1146" s="188" t="s">
        <v>1</v>
      </c>
      <c r="F1146" s="189" t="s">
        <v>1823</v>
      </c>
      <c r="G1146" s="13"/>
      <c r="H1146" s="190">
        <v>10.6</v>
      </c>
      <c r="I1146" s="191"/>
      <c r="J1146" s="13"/>
      <c r="K1146" s="13"/>
      <c r="L1146" s="186"/>
      <c r="M1146" s="192"/>
      <c r="N1146" s="193"/>
      <c r="O1146" s="193"/>
      <c r="P1146" s="193"/>
      <c r="Q1146" s="193"/>
      <c r="R1146" s="193"/>
      <c r="S1146" s="193"/>
      <c r="T1146" s="194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188" t="s">
        <v>345</v>
      </c>
      <c r="AU1146" s="188" t="s">
        <v>85</v>
      </c>
      <c r="AV1146" s="13" t="s">
        <v>85</v>
      </c>
      <c r="AW1146" s="13" t="s">
        <v>33</v>
      </c>
      <c r="AX1146" s="13" t="s">
        <v>8</v>
      </c>
      <c r="AY1146" s="188" t="s">
        <v>337</v>
      </c>
    </row>
    <row r="1147" s="2" customFormat="1" ht="33" customHeight="1">
      <c r="A1147" s="37"/>
      <c r="B1147" s="172"/>
      <c r="C1147" s="173" t="s">
        <v>1824</v>
      </c>
      <c r="D1147" s="173" t="s">
        <v>339</v>
      </c>
      <c r="E1147" s="174" t="s">
        <v>1825</v>
      </c>
      <c r="F1147" s="175" t="s">
        <v>1826</v>
      </c>
      <c r="G1147" s="176" t="s">
        <v>433</v>
      </c>
      <c r="H1147" s="177">
        <v>9</v>
      </c>
      <c r="I1147" s="178"/>
      <c r="J1147" s="179">
        <f>ROUND(I1147*H1147,0)</f>
        <v>0</v>
      </c>
      <c r="K1147" s="175" t="s">
        <v>343</v>
      </c>
      <c r="L1147" s="38"/>
      <c r="M1147" s="180" t="s">
        <v>1</v>
      </c>
      <c r="N1147" s="181" t="s">
        <v>42</v>
      </c>
      <c r="O1147" s="76"/>
      <c r="P1147" s="182">
        <f>O1147*H1147</f>
        <v>0</v>
      </c>
      <c r="Q1147" s="182">
        <v>0.0069449999999999998</v>
      </c>
      <c r="R1147" s="182">
        <f>Q1147*H1147</f>
        <v>0.062505000000000005</v>
      </c>
      <c r="S1147" s="182">
        <v>0</v>
      </c>
      <c r="T1147" s="183">
        <f>S1147*H1147</f>
        <v>0</v>
      </c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R1147" s="184" t="s">
        <v>409</v>
      </c>
      <c r="AT1147" s="184" t="s">
        <v>339</v>
      </c>
      <c r="AU1147" s="184" t="s">
        <v>85</v>
      </c>
      <c r="AY1147" s="18" t="s">
        <v>337</v>
      </c>
      <c r="BE1147" s="185">
        <f>IF(N1147="základní",J1147,0)</f>
        <v>0</v>
      </c>
      <c r="BF1147" s="185">
        <f>IF(N1147="snížená",J1147,0)</f>
        <v>0</v>
      </c>
      <c r="BG1147" s="185">
        <f>IF(N1147="zákl. přenesená",J1147,0)</f>
        <v>0</v>
      </c>
      <c r="BH1147" s="185">
        <f>IF(N1147="sníž. přenesená",J1147,0)</f>
        <v>0</v>
      </c>
      <c r="BI1147" s="185">
        <f>IF(N1147="nulová",J1147,0)</f>
        <v>0</v>
      </c>
      <c r="BJ1147" s="18" t="s">
        <v>8</v>
      </c>
      <c r="BK1147" s="185">
        <f>ROUND(I1147*H1147,0)</f>
        <v>0</v>
      </c>
      <c r="BL1147" s="18" t="s">
        <v>409</v>
      </c>
      <c r="BM1147" s="184" t="s">
        <v>1827</v>
      </c>
    </row>
    <row r="1148" s="13" customFormat="1">
      <c r="A1148" s="13"/>
      <c r="B1148" s="186"/>
      <c r="C1148" s="13"/>
      <c r="D1148" s="187" t="s">
        <v>345</v>
      </c>
      <c r="E1148" s="188" t="s">
        <v>1</v>
      </c>
      <c r="F1148" s="189" t="s">
        <v>1810</v>
      </c>
      <c r="G1148" s="13"/>
      <c r="H1148" s="190">
        <v>9</v>
      </c>
      <c r="I1148" s="191"/>
      <c r="J1148" s="13"/>
      <c r="K1148" s="13"/>
      <c r="L1148" s="186"/>
      <c r="M1148" s="192"/>
      <c r="N1148" s="193"/>
      <c r="O1148" s="193"/>
      <c r="P1148" s="193"/>
      <c r="Q1148" s="193"/>
      <c r="R1148" s="193"/>
      <c r="S1148" s="193"/>
      <c r="T1148" s="194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188" t="s">
        <v>345</v>
      </c>
      <c r="AU1148" s="188" t="s">
        <v>85</v>
      </c>
      <c r="AV1148" s="13" t="s">
        <v>85</v>
      </c>
      <c r="AW1148" s="13" t="s">
        <v>33</v>
      </c>
      <c r="AX1148" s="13" t="s">
        <v>8</v>
      </c>
      <c r="AY1148" s="188" t="s">
        <v>337</v>
      </c>
    </row>
    <row r="1149" s="2" customFormat="1" ht="33" customHeight="1">
      <c r="A1149" s="37"/>
      <c r="B1149" s="172"/>
      <c r="C1149" s="173" t="s">
        <v>1828</v>
      </c>
      <c r="D1149" s="173" t="s">
        <v>339</v>
      </c>
      <c r="E1149" s="174" t="s">
        <v>1829</v>
      </c>
      <c r="F1149" s="175" t="s">
        <v>1830</v>
      </c>
      <c r="G1149" s="176" t="s">
        <v>496</v>
      </c>
      <c r="H1149" s="177">
        <v>4</v>
      </c>
      <c r="I1149" s="178"/>
      <c r="J1149" s="179">
        <f>ROUND(I1149*H1149,0)</f>
        <v>0</v>
      </c>
      <c r="K1149" s="175" t="s">
        <v>343</v>
      </c>
      <c r="L1149" s="38"/>
      <c r="M1149" s="180" t="s">
        <v>1</v>
      </c>
      <c r="N1149" s="181" t="s">
        <v>42</v>
      </c>
      <c r="O1149" s="76"/>
      <c r="P1149" s="182">
        <f>O1149*H1149</f>
        <v>0</v>
      </c>
      <c r="Q1149" s="182">
        <v>0.00045037499999999998</v>
      </c>
      <c r="R1149" s="182">
        <f>Q1149*H1149</f>
        <v>0.0018014999999999999</v>
      </c>
      <c r="S1149" s="182">
        <v>0</v>
      </c>
      <c r="T1149" s="183">
        <f>S1149*H1149</f>
        <v>0</v>
      </c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R1149" s="184" t="s">
        <v>409</v>
      </c>
      <c r="AT1149" s="184" t="s">
        <v>339</v>
      </c>
      <c r="AU1149" s="184" t="s">
        <v>85</v>
      </c>
      <c r="AY1149" s="18" t="s">
        <v>337</v>
      </c>
      <c r="BE1149" s="185">
        <f>IF(N1149="základní",J1149,0)</f>
        <v>0</v>
      </c>
      <c r="BF1149" s="185">
        <f>IF(N1149="snížená",J1149,0)</f>
        <v>0</v>
      </c>
      <c r="BG1149" s="185">
        <f>IF(N1149="zákl. přenesená",J1149,0)</f>
        <v>0</v>
      </c>
      <c r="BH1149" s="185">
        <f>IF(N1149="sníž. přenesená",J1149,0)</f>
        <v>0</v>
      </c>
      <c r="BI1149" s="185">
        <f>IF(N1149="nulová",J1149,0)</f>
        <v>0</v>
      </c>
      <c r="BJ1149" s="18" t="s">
        <v>8</v>
      </c>
      <c r="BK1149" s="185">
        <f>ROUND(I1149*H1149,0)</f>
        <v>0</v>
      </c>
      <c r="BL1149" s="18" t="s">
        <v>409</v>
      </c>
      <c r="BM1149" s="184" t="s">
        <v>1831</v>
      </c>
    </row>
    <row r="1150" s="13" customFormat="1">
      <c r="A1150" s="13"/>
      <c r="B1150" s="186"/>
      <c r="C1150" s="13"/>
      <c r="D1150" s="187" t="s">
        <v>345</v>
      </c>
      <c r="E1150" s="188" t="s">
        <v>1</v>
      </c>
      <c r="F1150" s="189" t="s">
        <v>91</v>
      </c>
      <c r="G1150" s="13"/>
      <c r="H1150" s="190">
        <v>4</v>
      </c>
      <c r="I1150" s="191"/>
      <c r="J1150" s="13"/>
      <c r="K1150" s="13"/>
      <c r="L1150" s="186"/>
      <c r="M1150" s="192"/>
      <c r="N1150" s="193"/>
      <c r="O1150" s="193"/>
      <c r="P1150" s="193"/>
      <c r="Q1150" s="193"/>
      <c r="R1150" s="193"/>
      <c r="S1150" s="193"/>
      <c r="T1150" s="194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188" t="s">
        <v>345</v>
      </c>
      <c r="AU1150" s="188" t="s">
        <v>85</v>
      </c>
      <c r="AV1150" s="13" t="s">
        <v>85</v>
      </c>
      <c r="AW1150" s="13" t="s">
        <v>33</v>
      </c>
      <c r="AX1150" s="13" t="s">
        <v>8</v>
      </c>
      <c r="AY1150" s="188" t="s">
        <v>337</v>
      </c>
    </row>
    <row r="1151" s="2" customFormat="1" ht="24.15" customHeight="1">
      <c r="A1151" s="37"/>
      <c r="B1151" s="172"/>
      <c r="C1151" s="173" t="s">
        <v>1832</v>
      </c>
      <c r="D1151" s="173" t="s">
        <v>339</v>
      </c>
      <c r="E1151" s="174" t="s">
        <v>1833</v>
      </c>
      <c r="F1151" s="175" t="s">
        <v>1834</v>
      </c>
      <c r="G1151" s="176" t="s">
        <v>433</v>
      </c>
      <c r="H1151" s="177">
        <v>4.2999999999999998</v>
      </c>
      <c r="I1151" s="178"/>
      <c r="J1151" s="179">
        <f>ROUND(I1151*H1151,0)</f>
        <v>0</v>
      </c>
      <c r="K1151" s="175" t="s">
        <v>343</v>
      </c>
      <c r="L1151" s="38"/>
      <c r="M1151" s="180" t="s">
        <v>1</v>
      </c>
      <c r="N1151" s="181" t="s">
        <v>42</v>
      </c>
      <c r="O1151" s="76"/>
      <c r="P1151" s="182">
        <f>O1151*H1151</f>
        <v>0</v>
      </c>
      <c r="Q1151" s="182">
        <v>0.0022775</v>
      </c>
      <c r="R1151" s="182">
        <f>Q1151*H1151</f>
        <v>0.0097932499999999999</v>
      </c>
      <c r="S1151" s="182">
        <v>0</v>
      </c>
      <c r="T1151" s="183">
        <f>S1151*H1151</f>
        <v>0</v>
      </c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R1151" s="184" t="s">
        <v>409</v>
      </c>
      <c r="AT1151" s="184" t="s">
        <v>339</v>
      </c>
      <c r="AU1151" s="184" t="s">
        <v>85</v>
      </c>
      <c r="AY1151" s="18" t="s">
        <v>337</v>
      </c>
      <c r="BE1151" s="185">
        <f>IF(N1151="základní",J1151,0)</f>
        <v>0</v>
      </c>
      <c r="BF1151" s="185">
        <f>IF(N1151="snížená",J1151,0)</f>
        <v>0</v>
      </c>
      <c r="BG1151" s="185">
        <f>IF(N1151="zákl. přenesená",J1151,0)</f>
        <v>0</v>
      </c>
      <c r="BH1151" s="185">
        <f>IF(N1151="sníž. přenesená",J1151,0)</f>
        <v>0</v>
      </c>
      <c r="BI1151" s="185">
        <f>IF(N1151="nulová",J1151,0)</f>
        <v>0</v>
      </c>
      <c r="BJ1151" s="18" t="s">
        <v>8</v>
      </c>
      <c r="BK1151" s="185">
        <f>ROUND(I1151*H1151,0)</f>
        <v>0</v>
      </c>
      <c r="BL1151" s="18" t="s">
        <v>409</v>
      </c>
      <c r="BM1151" s="184" t="s">
        <v>1835</v>
      </c>
    </row>
    <row r="1152" s="13" customFormat="1">
      <c r="A1152" s="13"/>
      <c r="B1152" s="186"/>
      <c r="C1152" s="13"/>
      <c r="D1152" s="187" t="s">
        <v>345</v>
      </c>
      <c r="E1152" s="188" t="s">
        <v>1</v>
      </c>
      <c r="F1152" s="189" t="s">
        <v>1836</v>
      </c>
      <c r="G1152" s="13"/>
      <c r="H1152" s="190">
        <v>4.2999999999999998</v>
      </c>
      <c r="I1152" s="191"/>
      <c r="J1152" s="13"/>
      <c r="K1152" s="13"/>
      <c r="L1152" s="186"/>
      <c r="M1152" s="192"/>
      <c r="N1152" s="193"/>
      <c r="O1152" s="193"/>
      <c r="P1152" s="193"/>
      <c r="Q1152" s="193"/>
      <c r="R1152" s="193"/>
      <c r="S1152" s="193"/>
      <c r="T1152" s="194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188" t="s">
        <v>345</v>
      </c>
      <c r="AU1152" s="188" t="s">
        <v>85</v>
      </c>
      <c r="AV1152" s="13" t="s">
        <v>85</v>
      </c>
      <c r="AW1152" s="13" t="s">
        <v>33</v>
      </c>
      <c r="AX1152" s="13" t="s">
        <v>8</v>
      </c>
      <c r="AY1152" s="188" t="s">
        <v>337</v>
      </c>
    </row>
    <row r="1153" s="2" customFormat="1" ht="24.15" customHeight="1">
      <c r="A1153" s="37"/>
      <c r="B1153" s="172"/>
      <c r="C1153" s="173" t="s">
        <v>1837</v>
      </c>
      <c r="D1153" s="173" t="s">
        <v>339</v>
      </c>
      <c r="E1153" s="174" t="s">
        <v>1838</v>
      </c>
      <c r="F1153" s="175" t="s">
        <v>1839</v>
      </c>
      <c r="G1153" s="176" t="s">
        <v>433</v>
      </c>
      <c r="H1153" s="177">
        <v>26.59</v>
      </c>
      <c r="I1153" s="178"/>
      <c r="J1153" s="179">
        <f>ROUND(I1153*H1153,0)</f>
        <v>0</v>
      </c>
      <c r="K1153" s="175" t="s">
        <v>343</v>
      </c>
      <c r="L1153" s="38"/>
      <c r="M1153" s="180" t="s">
        <v>1</v>
      </c>
      <c r="N1153" s="181" t="s">
        <v>42</v>
      </c>
      <c r="O1153" s="76"/>
      <c r="P1153" s="182">
        <f>O1153*H1153</f>
        <v>0</v>
      </c>
      <c r="Q1153" s="182">
        <v>0.0016887</v>
      </c>
      <c r="R1153" s="182">
        <f>Q1153*H1153</f>
        <v>0.044902533000000001</v>
      </c>
      <c r="S1153" s="182">
        <v>0</v>
      </c>
      <c r="T1153" s="183">
        <f>S1153*H1153</f>
        <v>0</v>
      </c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R1153" s="184" t="s">
        <v>409</v>
      </c>
      <c r="AT1153" s="184" t="s">
        <v>339</v>
      </c>
      <c r="AU1153" s="184" t="s">
        <v>85</v>
      </c>
      <c r="AY1153" s="18" t="s">
        <v>337</v>
      </c>
      <c r="BE1153" s="185">
        <f>IF(N1153="základní",J1153,0)</f>
        <v>0</v>
      </c>
      <c r="BF1153" s="185">
        <f>IF(N1153="snížená",J1153,0)</f>
        <v>0</v>
      </c>
      <c r="BG1153" s="185">
        <f>IF(N1153="zákl. přenesená",J1153,0)</f>
        <v>0</v>
      </c>
      <c r="BH1153" s="185">
        <f>IF(N1153="sníž. přenesená",J1153,0)</f>
        <v>0</v>
      </c>
      <c r="BI1153" s="185">
        <f>IF(N1153="nulová",J1153,0)</f>
        <v>0</v>
      </c>
      <c r="BJ1153" s="18" t="s">
        <v>8</v>
      </c>
      <c r="BK1153" s="185">
        <f>ROUND(I1153*H1153,0)</f>
        <v>0</v>
      </c>
      <c r="BL1153" s="18" t="s">
        <v>409</v>
      </c>
      <c r="BM1153" s="184" t="s">
        <v>1840</v>
      </c>
    </row>
    <row r="1154" s="13" customFormat="1">
      <c r="A1154" s="13"/>
      <c r="B1154" s="186"/>
      <c r="C1154" s="13"/>
      <c r="D1154" s="187" t="s">
        <v>345</v>
      </c>
      <c r="E1154" s="188" t="s">
        <v>1</v>
      </c>
      <c r="F1154" s="189" t="s">
        <v>1794</v>
      </c>
      <c r="G1154" s="13"/>
      <c r="H1154" s="190">
        <v>7.0999999999999996</v>
      </c>
      <c r="I1154" s="191"/>
      <c r="J1154" s="13"/>
      <c r="K1154" s="13"/>
      <c r="L1154" s="186"/>
      <c r="M1154" s="192"/>
      <c r="N1154" s="193"/>
      <c r="O1154" s="193"/>
      <c r="P1154" s="193"/>
      <c r="Q1154" s="193"/>
      <c r="R1154" s="193"/>
      <c r="S1154" s="193"/>
      <c r="T1154" s="194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188" t="s">
        <v>345</v>
      </c>
      <c r="AU1154" s="188" t="s">
        <v>85</v>
      </c>
      <c r="AV1154" s="13" t="s">
        <v>85</v>
      </c>
      <c r="AW1154" s="13" t="s">
        <v>33</v>
      </c>
      <c r="AX1154" s="13" t="s">
        <v>77</v>
      </c>
      <c r="AY1154" s="188" t="s">
        <v>337</v>
      </c>
    </row>
    <row r="1155" s="13" customFormat="1">
      <c r="A1155" s="13"/>
      <c r="B1155" s="186"/>
      <c r="C1155" s="13"/>
      <c r="D1155" s="187" t="s">
        <v>345</v>
      </c>
      <c r="E1155" s="188" t="s">
        <v>1</v>
      </c>
      <c r="F1155" s="189" t="s">
        <v>1793</v>
      </c>
      <c r="G1155" s="13"/>
      <c r="H1155" s="190">
        <v>19.489999999999998</v>
      </c>
      <c r="I1155" s="191"/>
      <c r="J1155" s="13"/>
      <c r="K1155" s="13"/>
      <c r="L1155" s="186"/>
      <c r="M1155" s="192"/>
      <c r="N1155" s="193"/>
      <c r="O1155" s="193"/>
      <c r="P1155" s="193"/>
      <c r="Q1155" s="193"/>
      <c r="R1155" s="193"/>
      <c r="S1155" s="193"/>
      <c r="T1155" s="194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188" t="s">
        <v>345</v>
      </c>
      <c r="AU1155" s="188" t="s">
        <v>85</v>
      </c>
      <c r="AV1155" s="13" t="s">
        <v>85</v>
      </c>
      <c r="AW1155" s="13" t="s">
        <v>33</v>
      </c>
      <c r="AX1155" s="13" t="s">
        <v>77</v>
      </c>
      <c r="AY1155" s="188" t="s">
        <v>337</v>
      </c>
    </row>
    <row r="1156" s="14" customFormat="1">
      <c r="A1156" s="14"/>
      <c r="B1156" s="195"/>
      <c r="C1156" s="14"/>
      <c r="D1156" s="187" t="s">
        <v>345</v>
      </c>
      <c r="E1156" s="196" t="s">
        <v>1</v>
      </c>
      <c r="F1156" s="197" t="s">
        <v>363</v>
      </c>
      <c r="G1156" s="14"/>
      <c r="H1156" s="198">
        <v>26.59</v>
      </c>
      <c r="I1156" s="199"/>
      <c r="J1156" s="14"/>
      <c r="K1156" s="14"/>
      <c r="L1156" s="195"/>
      <c r="M1156" s="200"/>
      <c r="N1156" s="201"/>
      <c r="O1156" s="201"/>
      <c r="P1156" s="201"/>
      <c r="Q1156" s="201"/>
      <c r="R1156" s="201"/>
      <c r="S1156" s="201"/>
      <c r="T1156" s="202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196" t="s">
        <v>345</v>
      </c>
      <c r="AU1156" s="196" t="s">
        <v>85</v>
      </c>
      <c r="AV1156" s="14" t="s">
        <v>88</v>
      </c>
      <c r="AW1156" s="14" t="s">
        <v>33</v>
      </c>
      <c r="AX1156" s="14" t="s">
        <v>8</v>
      </c>
      <c r="AY1156" s="196" t="s">
        <v>337</v>
      </c>
    </row>
    <row r="1157" s="2" customFormat="1" ht="24.15" customHeight="1">
      <c r="A1157" s="37"/>
      <c r="B1157" s="172"/>
      <c r="C1157" s="173" t="s">
        <v>1841</v>
      </c>
      <c r="D1157" s="173" t="s">
        <v>339</v>
      </c>
      <c r="E1157" s="174" t="s">
        <v>1842</v>
      </c>
      <c r="F1157" s="175" t="s">
        <v>1843</v>
      </c>
      <c r="G1157" s="176" t="s">
        <v>496</v>
      </c>
      <c r="H1157" s="177">
        <v>1</v>
      </c>
      <c r="I1157" s="178"/>
      <c r="J1157" s="179">
        <f>ROUND(I1157*H1157,0)</f>
        <v>0</v>
      </c>
      <c r="K1157" s="175" t="s">
        <v>343</v>
      </c>
      <c r="L1157" s="38"/>
      <c r="M1157" s="180" t="s">
        <v>1</v>
      </c>
      <c r="N1157" s="181" t="s">
        <v>42</v>
      </c>
      <c r="O1157" s="76"/>
      <c r="P1157" s="182">
        <f>O1157*H1157</f>
        <v>0</v>
      </c>
      <c r="Q1157" s="182">
        <v>0.00031199999999999999</v>
      </c>
      <c r="R1157" s="182">
        <f>Q1157*H1157</f>
        <v>0.00031199999999999999</v>
      </c>
      <c r="S1157" s="182">
        <v>0</v>
      </c>
      <c r="T1157" s="183">
        <f>S1157*H1157</f>
        <v>0</v>
      </c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R1157" s="184" t="s">
        <v>409</v>
      </c>
      <c r="AT1157" s="184" t="s">
        <v>339</v>
      </c>
      <c r="AU1157" s="184" t="s">
        <v>85</v>
      </c>
      <c r="AY1157" s="18" t="s">
        <v>337</v>
      </c>
      <c r="BE1157" s="185">
        <f>IF(N1157="základní",J1157,0)</f>
        <v>0</v>
      </c>
      <c r="BF1157" s="185">
        <f>IF(N1157="snížená",J1157,0)</f>
        <v>0</v>
      </c>
      <c r="BG1157" s="185">
        <f>IF(N1157="zákl. přenesená",J1157,0)</f>
        <v>0</v>
      </c>
      <c r="BH1157" s="185">
        <f>IF(N1157="sníž. přenesená",J1157,0)</f>
        <v>0</v>
      </c>
      <c r="BI1157" s="185">
        <f>IF(N1157="nulová",J1157,0)</f>
        <v>0</v>
      </c>
      <c r="BJ1157" s="18" t="s">
        <v>8</v>
      </c>
      <c r="BK1157" s="185">
        <f>ROUND(I1157*H1157,0)</f>
        <v>0</v>
      </c>
      <c r="BL1157" s="18" t="s">
        <v>409</v>
      </c>
      <c r="BM1157" s="184" t="s">
        <v>1844</v>
      </c>
    </row>
    <row r="1158" s="13" customFormat="1">
      <c r="A1158" s="13"/>
      <c r="B1158" s="186"/>
      <c r="C1158" s="13"/>
      <c r="D1158" s="187" t="s">
        <v>345</v>
      </c>
      <c r="E1158" s="188" t="s">
        <v>1</v>
      </c>
      <c r="F1158" s="189" t="s">
        <v>8</v>
      </c>
      <c r="G1158" s="13"/>
      <c r="H1158" s="190">
        <v>1</v>
      </c>
      <c r="I1158" s="191"/>
      <c r="J1158" s="13"/>
      <c r="K1158" s="13"/>
      <c r="L1158" s="186"/>
      <c r="M1158" s="192"/>
      <c r="N1158" s="193"/>
      <c r="O1158" s="193"/>
      <c r="P1158" s="193"/>
      <c r="Q1158" s="193"/>
      <c r="R1158" s="193"/>
      <c r="S1158" s="193"/>
      <c r="T1158" s="194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188" t="s">
        <v>345</v>
      </c>
      <c r="AU1158" s="188" t="s">
        <v>85</v>
      </c>
      <c r="AV1158" s="13" t="s">
        <v>85</v>
      </c>
      <c r="AW1158" s="13" t="s">
        <v>33</v>
      </c>
      <c r="AX1158" s="13" t="s">
        <v>8</v>
      </c>
      <c r="AY1158" s="188" t="s">
        <v>337</v>
      </c>
    </row>
    <row r="1159" s="2" customFormat="1" ht="24.15" customHeight="1">
      <c r="A1159" s="37"/>
      <c r="B1159" s="172"/>
      <c r="C1159" s="173" t="s">
        <v>1845</v>
      </c>
      <c r="D1159" s="173" t="s">
        <v>339</v>
      </c>
      <c r="E1159" s="174" t="s">
        <v>1846</v>
      </c>
      <c r="F1159" s="175" t="s">
        <v>1847</v>
      </c>
      <c r="G1159" s="176" t="s">
        <v>496</v>
      </c>
      <c r="H1159" s="177">
        <v>4</v>
      </c>
      <c r="I1159" s="178"/>
      <c r="J1159" s="179">
        <f>ROUND(I1159*H1159,0)</f>
        <v>0</v>
      </c>
      <c r="K1159" s="175" t="s">
        <v>343</v>
      </c>
      <c r="L1159" s="38"/>
      <c r="M1159" s="180" t="s">
        <v>1</v>
      </c>
      <c r="N1159" s="181" t="s">
        <v>42</v>
      </c>
      <c r="O1159" s="76"/>
      <c r="P1159" s="182">
        <f>O1159*H1159</f>
        <v>0</v>
      </c>
      <c r="Q1159" s="182">
        <v>0.00036200000000000002</v>
      </c>
      <c r="R1159" s="182">
        <f>Q1159*H1159</f>
        <v>0.0014480000000000001</v>
      </c>
      <c r="S1159" s="182">
        <v>0</v>
      </c>
      <c r="T1159" s="183">
        <f>S1159*H1159</f>
        <v>0</v>
      </c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R1159" s="184" t="s">
        <v>409</v>
      </c>
      <c r="AT1159" s="184" t="s">
        <v>339</v>
      </c>
      <c r="AU1159" s="184" t="s">
        <v>85</v>
      </c>
      <c r="AY1159" s="18" t="s">
        <v>337</v>
      </c>
      <c r="BE1159" s="185">
        <f>IF(N1159="základní",J1159,0)</f>
        <v>0</v>
      </c>
      <c r="BF1159" s="185">
        <f>IF(N1159="snížená",J1159,0)</f>
        <v>0</v>
      </c>
      <c r="BG1159" s="185">
        <f>IF(N1159="zákl. přenesená",J1159,0)</f>
        <v>0</v>
      </c>
      <c r="BH1159" s="185">
        <f>IF(N1159="sníž. přenesená",J1159,0)</f>
        <v>0</v>
      </c>
      <c r="BI1159" s="185">
        <f>IF(N1159="nulová",J1159,0)</f>
        <v>0</v>
      </c>
      <c r="BJ1159" s="18" t="s">
        <v>8</v>
      </c>
      <c r="BK1159" s="185">
        <f>ROUND(I1159*H1159,0)</f>
        <v>0</v>
      </c>
      <c r="BL1159" s="18" t="s">
        <v>409</v>
      </c>
      <c r="BM1159" s="184" t="s">
        <v>1848</v>
      </c>
    </row>
    <row r="1160" s="13" customFormat="1">
      <c r="A1160" s="13"/>
      <c r="B1160" s="186"/>
      <c r="C1160" s="13"/>
      <c r="D1160" s="187" t="s">
        <v>345</v>
      </c>
      <c r="E1160" s="188" t="s">
        <v>1</v>
      </c>
      <c r="F1160" s="189" t="s">
        <v>1849</v>
      </c>
      <c r="G1160" s="13"/>
      <c r="H1160" s="190">
        <v>4</v>
      </c>
      <c r="I1160" s="191"/>
      <c r="J1160" s="13"/>
      <c r="K1160" s="13"/>
      <c r="L1160" s="186"/>
      <c r="M1160" s="192"/>
      <c r="N1160" s="193"/>
      <c r="O1160" s="193"/>
      <c r="P1160" s="193"/>
      <c r="Q1160" s="193"/>
      <c r="R1160" s="193"/>
      <c r="S1160" s="193"/>
      <c r="T1160" s="194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188" t="s">
        <v>345</v>
      </c>
      <c r="AU1160" s="188" t="s">
        <v>85</v>
      </c>
      <c r="AV1160" s="13" t="s">
        <v>85</v>
      </c>
      <c r="AW1160" s="13" t="s">
        <v>33</v>
      </c>
      <c r="AX1160" s="13" t="s">
        <v>8</v>
      </c>
      <c r="AY1160" s="188" t="s">
        <v>337</v>
      </c>
    </row>
    <row r="1161" s="2" customFormat="1" ht="24.15" customHeight="1">
      <c r="A1161" s="37"/>
      <c r="B1161" s="172"/>
      <c r="C1161" s="173" t="s">
        <v>1850</v>
      </c>
      <c r="D1161" s="173" t="s">
        <v>339</v>
      </c>
      <c r="E1161" s="174" t="s">
        <v>1851</v>
      </c>
      <c r="F1161" s="175" t="s">
        <v>1852</v>
      </c>
      <c r="G1161" s="176" t="s">
        <v>433</v>
      </c>
      <c r="H1161" s="177">
        <v>17.5</v>
      </c>
      <c r="I1161" s="178"/>
      <c r="J1161" s="179">
        <f>ROUND(I1161*H1161,0)</f>
        <v>0</v>
      </c>
      <c r="K1161" s="175" t="s">
        <v>343</v>
      </c>
      <c r="L1161" s="38"/>
      <c r="M1161" s="180" t="s">
        <v>1</v>
      </c>
      <c r="N1161" s="181" t="s">
        <v>42</v>
      </c>
      <c r="O1161" s="76"/>
      <c r="P1161" s="182">
        <f>O1161*H1161</f>
        <v>0</v>
      </c>
      <c r="Q1161" s="182">
        <v>0.0021045999999999999</v>
      </c>
      <c r="R1161" s="182">
        <f>Q1161*H1161</f>
        <v>0.036830499999999995</v>
      </c>
      <c r="S1161" s="182">
        <v>0</v>
      </c>
      <c r="T1161" s="183">
        <f>S1161*H1161</f>
        <v>0</v>
      </c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R1161" s="184" t="s">
        <v>409</v>
      </c>
      <c r="AT1161" s="184" t="s">
        <v>339</v>
      </c>
      <c r="AU1161" s="184" t="s">
        <v>85</v>
      </c>
      <c r="AY1161" s="18" t="s">
        <v>337</v>
      </c>
      <c r="BE1161" s="185">
        <f>IF(N1161="základní",J1161,0)</f>
        <v>0</v>
      </c>
      <c r="BF1161" s="185">
        <f>IF(N1161="snížená",J1161,0)</f>
        <v>0</v>
      </c>
      <c r="BG1161" s="185">
        <f>IF(N1161="zákl. přenesená",J1161,0)</f>
        <v>0</v>
      </c>
      <c r="BH1161" s="185">
        <f>IF(N1161="sníž. přenesená",J1161,0)</f>
        <v>0</v>
      </c>
      <c r="BI1161" s="185">
        <f>IF(N1161="nulová",J1161,0)</f>
        <v>0</v>
      </c>
      <c r="BJ1161" s="18" t="s">
        <v>8</v>
      </c>
      <c r="BK1161" s="185">
        <f>ROUND(I1161*H1161,0)</f>
        <v>0</v>
      </c>
      <c r="BL1161" s="18" t="s">
        <v>409</v>
      </c>
      <c r="BM1161" s="184" t="s">
        <v>1853</v>
      </c>
    </row>
    <row r="1162" s="13" customFormat="1">
      <c r="A1162" s="13"/>
      <c r="B1162" s="186"/>
      <c r="C1162" s="13"/>
      <c r="D1162" s="187" t="s">
        <v>345</v>
      </c>
      <c r="E1162" s="188" t="s">
        <v>1</v>
      </c>
      <c r="F1162" s="189" t="s">
        <v>1854</v>
      </c>
      <c r="G1162" s="13"/>
      <c r="H1162" s="190">
        <v>17.5</v>
      </c>
      <c r="I1162" s="191"/>
      <c r="J1162" s="13"/>
      <c r="K1162" s="13"/>
      <c r="L1162" s="186"/>
      <c r="M1162" s="192"/>
      <c r="N1162" s="193"/>
      <c r="O1162" s="193"/>
      <c r="P1162" s="193"/>
      <c r="Q1162" s="193"/>
      <c r="R1162" s="193"/>
      <c r="S1162" s="193"/>
      <c r="T1162" s="194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188" t="s">
        <v>345</v>
      </c>
      <c r="AU1162" s="188" t="s">
        <v>85</v>
      </c>
      <c r="AV1162" s="13" t="s">
        <v>85</v>
      </c>
      <c r="AW1162" s="13" t="s">
        <v>33</v>
      </c>
      <c r="AX1162" s="13" t="s">
        <v>8</v>
      </c>
      <c r="AY1162" s="188" t="s">
        <v>337</v>
      </c>
    </row>
    <row r="1163" s="2" customFormat="1" ht="33" customHeight="1">
      <c r="A1163" s="37"/>
      <c r="B1163" s="172"/>
      <c r="C1163" s="173" t="s">
        <v>1855</v>
      </c>
      <c r="D1163" s="173" t="s">
        <v>339</v>
      </c>
      <c r="E1163" s="174" t="s">
        <v>1856</v>
      </c>
      <c r="F1163" s="175" t="s">
        <v>1857</v>
      </c>
      <c r="G1163" s="176" t="s">
        <v>403</v>
      </c>
      <c r="H1163" s="177">
        <v>1.6679999999999999</v>
      </c>
      <c r="I1163" s="178"/>
      <c r="J1163" s="179">
        <f>ROUND(I1163*H1163,0)</f>
        <v>0</v>
      </c>
      <c r="K1163" s="175" t="s">
        <v>343</v>
      </c>
      <c r="L1163" s="38"/>
      <c r="M1163" s="180" t="s">
        <v>1</v>
      </c>
      <c r="N1163" s="181" t="s">
        <v>42</v>
      </c>
      <c r="O1163" s="76"/>
      <c r="P1163" s="182">
        <f>O1163*H1163</f>
        <v>0</v>
      </c>
      <c r="Q1163" s="182">
        <v>0</v>
      </c>
      <c r="R1163" s="182">
        <f>Q1163*H1163</f>
        <v>0</v>
      </c>
      <c r="S1163" s="182">
        <v>0</v>
      </c>
      <c r="T1163" s="183">
        <f>S1163*H1163</f>
        <v>0</v>
      </c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R1163" s="184" t="s">
        <v>409</v>
      </c>
      <c r="AT1163" s="184" t="s">
        <v>339</v>
      </c>
      <c r="AU1163" s="184" t="s">
        <v>85</v>
      </c>
      <c r="AY1163" s="18" t="s">
        <v>337</v>
      </c>
      <c r="BE1163" s="185">
        <f>IF(N1163="základní",J1163,0)</f>
        <v>0</v>
      </c>
      <c r="BF1163" s="185">
        <f>IF(N1163="snížená",J1163,0)</f>
        <v>0</v>
      </c>
      <c r="BG1163" s="185">
        <f>IF(N1163="zákl. přenesená",J1163,0)</f>
        <v>0</v>
      </c>
      <c r="BH1163" s="185">
        <f>IF(N1163="sníž. přenesená",J1163,0)</f>
        <v>0</v>
      </c>
      <c r="BI1163" s="185">
        <f>IF(N1163="nulová",J1163,0)</f>
        <v>0</v>
      </c>
      <c r="BJ1163" s="18" t="s">
        <v>8</v>
      </c>
      <c r="BK1163" s="185">
        <f>ROUND(I1163*H1163,0)</f>
        <v>0</v>
      </c>
      <c r="BL1163" s="18" t="s">
        <v>409</v>
      </c>
      <c r="BM1163" s="184" t="s">
        <v>1858</v>
      </c>
    </row>
    <row r="1164" s="12" customFormat="1" ht="22.8" customHeight="1">
      <c r="A1164" s="12"/>
      <c r="B1164" s="159"/>
      <c r="C1164" s="12"/>
      <c r="D1164" s="160" t="s">
        <v>76</v>
      </c>
      <c r="E1164" s="170" t="s">
        <v>1859</v>
      </c>
      <c r="F1164" s="170" t="s">
        <v>1860</v>
      </c>
      <c r="G1164" s="12"/>
      <c r="H1164" s="12"/>
      <c r="I1164" s="162"/>
      <c r="J1164" s="171">
        <f>BK1164</f>
        <v>0</v>
      </c>
      <c r="K1164" s="12"/>
      <c r="L1164" s="159"/>
      <c r="M1164" s="164"/>
      <c r="N1164" s="165"/>
      <c r="O1164" s="165"/>
      <c r="P1164" s="166">
        <f>SUM(P1165:P1194)</f>
        <v>0</v>
      </c>
      <c r="Q1164" s="165"/>
      <c r="R1164" s="166">
        <f>SUM(R1165:R1194)</f>
        <v>0.058786379999999999</v>
      </c>
      <c r="S1164" s="165"/>
      <c r="T1164" s="167">
        <f>SUM(T1165:T1194)</f>
        <v>2.8087689600000001</v>
      </c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R1164" s="160" t="s">
        <v>85</v>
      </c>
      <c r="AT1164" s="168" t="s">
        <v>76</v>
      </c>
      <c r="AU1164" s="168" t="s">
        <v>8</v>
      </c>
      <c r="AY1164" s="160" t="s">
        <v>337</v>
      </c>
      <c r="BK1164" s="169">
        <f>SUM(BK1165:BK1194)</f>
        <v>0</v>
      </c>
    </row>
    <row r="1165" s="2" customFormat="1" ht="16.5" customHeight="1">
      <c r="A1165" s="37"/>
      <c r="B1165" s="172"/>
      <c r="C1165" s="173" t="s">
        <v>1861</v>
      </c>
      <c r="D1165" s="173" t="s">
        <v>339</v>
      </c>
      <c r="E1165" s="174" t="s">
        <v>1862</v>
      </c>
      <c r="F1165" s="175" t="s">
        <v>1863</v>
      </c>
      <c r="G1165" s="176" t="s">
        <v>433</v>
      </c>
      <c r="H1165" s="177">
        <v>32.469999999999999</v>
      </c>
      <c r="I1165" s="178"/>
      <c r="J1165" s="179">
        <f>ROUND(I1165*H1165,0)</f>
        <v>0</v>
      </c>
      <c r="K1165" s="175" t="s">
        <v>343</v>
      </c>
      <c r="L1165" s="38"/>
      <c r="M1165" s="180" t="s">
        <v>1</v>
      </c>
      <c r="N1165" s="181" t="s">
        <v>42</v>
      </c>
      <c r="O1165" s="76"/>
      <c r="P1165" s="182">
        <f>O1165*H1165</f>
        <v>0</v>
      </c>
      <c r="Q1165" s="182">
        <v>0.00019799999999999999</v>
      </c>
      <c r="R1165" s="182">
        <f>Q1165*H1165</f>
        <v>0.0064290599999999995</v>
      </c>
      <c r="S1165" s="182">
        <v>0</v>
      </c>
      <c r="T1165" s="183">
        <f>S1165*H1165</f>
        <v>0</v>
      </c>
      <c r="U1165" s="37"/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/>
      <c r="AR1165" s="184" t="s">
        <v>409</v>
      </c>
      <c r="AT1165" s="184" t="s">
        <v>339</v>
      </c>
      <c r="AU1165" s="184" t="s">
        <v>85</v>
      </c>
      <c r="AY1165" s="18" t="s">
        <v>337</v>
      </c>
      <c r="BE1165" s="185">
        <f>IF(N1165="základní",J1165,0)</f>
        <v>0</v>
      </c>
      <c r="BF1165" s="185">
        <f>IF(N1165="snížená",J1165,0)</f>
        <v>0</v>
      </c>
      <c r="BG1165" s="185">
        <f>IF(N1165="zákl. přenesená",J1165,0)</f>
        <v>0</v>
      </c>
      <c r="BH1165" s="185">
        <f>IF(N1165="sníž. přenesená",J1165,0)</f>
        <v>0</v>
      </c>
      <c r="BI1165" s="185">
        <f>IF(N1165="nulová",J1165,0)</f>
        <v>0</v>
      </c>
      <c r="BJ1165" s="18" t="s">
        <v>8</v>
      </c>
      <c r="BK1165" s="185">
        <f>ROUND(I1165*H1165,0)</f>
        <v>0</v>
      </c>
      <c r="BL1165" s="18" t="s">
        <v>409</v>
      </c>
      <c r="BM1165" s="184" t="s">
        <v>1864</v>
      </c>
    </row>
    <row r="1166" s="13" customFormat="1">
      <c r="A1166" s="13"/>
      <c r="B1166" s="186"/>
      <c r="C1166" s="13"/>
      <c r="D1166" s="187" t="s">
        <v>345</v>
      </c>
      <c r="E1166" s="188" t="s">
        <v>1</v>
      </c>
      <c r="F1166" s="189" t="s">
        <v>1794</v>
      </c>
      <c r="G1166" s="13"/>
      <c r="H1166" s="190">
        <v>7.0999999999999996</v>
      </c>
      <c r="I1166" s="191"/>
      <c r="J1166" s="13"/>
      <c r="K1166" s="13"/>
      <c r="L1166" s="186"/>
      <c r="M1166" s="192"/>
      <c r="N1166" s="193"/>
      <c r="O1166" s="193"/>
      <c r="P1166" s="193"/>
      <c r="Q1166" s="193"/>
      <c r="R1166" s="193"/>
      <c r="S1166" s="193"/>
      <c r="T1166" s="194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188" t="s">
        <v>345</v>
      </c>
      <c r="AU1166" s="188" t="s">
        <v>85</v>
      </c>
      <c r="AV1166" s="13" t="s">
        <v>85</v>
      </c>
      <c r="AW1166" s="13" t="s">
        <v>33</v>
      </c>
      <c r="AX1166" s="13" t="s">
        <v>77</v>
      </c>
      <c r="AY1166" s="188" t="s">
        <v>337</v>
      </c>
    </row>
    <row r="1167" s="13" customFormat="1">
      <c r="A1167" s="13"/>
      <c r="B1167" s="186"/>
      <c r="C1167" s="13"/>
      <c r="D1167" s="187" t="s">
        <v>345</v>
      </c>
      <c r="E1167" s="188" t="s">
        <v>1</v>
      </c>
      <c r="F1167" s="189" t="s">
        <v>1795</v>
      </c>
      <c r="G1167" s="13"/>
      <c r="H1167" s="190">
        <v>3.6800000000000002</v>
      </c>
      <c r="I1167" s="191"/>
      <c r="J1167" s="13"/>
      <c r="K1167" s="13"/>
      <c r="L1167" s="186"/>
      <c r="M1167" s="192"/>
      <c r="N1167" s="193"/>
      <c r="O1167" s="193"/>
      <c r="P1167" s="193"/>
      <c r="Q1167" s="193"/>
      <c r="R1167" s="193"/>
      <c r="S1167" s="193"/>
      <c r="T1167" s="194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188" t="s">
        <v>345</v>
      </c>
      <c r="AU1167" s="188" t="s">
        <v>85</v>
      </c>
      <c r="AV1167" s="13" t="s">
        <v>85</v>
      </c>
      <c r="AW1167" s="13" t="s">
        <v>33</v>
      </c>
      <c r="AX1167" s="13" t="s">
        <v>77</v>
      </c>
      <c r="AY1167" s="188" t="s">
        <v>337</v>
      </c>
    </row>
    <row r="1168" s="13" customFormat="1">
      <c r="A1168" s="13"/>
      <c r="B1168" s="186"/>
      <c r="C1168" s="13"/>
      <c r="D1168" s="187" t="s">
        <v>345</v>
      </c>
      <c r="E1168" s="188" t="s">
        <v>1</v>
      </c>
      <c r="F1168" s="189" t="s">
        <v>1865</v>
      </c>
      <c r="G1168" s="13"/>
      <c r="H1168" s="190">
        <v>21.690000000000001</v>
      </c>
      <c r="I1168" s="191"/>
      <c r="J1168" s="13"/>
      <c r="K1168" s="13"/>
      <c r="L1168" s="186"/>
      <c r="M1168" s="192"/>
      <c r="N1168" s="193"/>
      <c r="O1168" s="193"/>
      <c r="P1168" s="193"/>
      <c r="Q1168" s="193"/>
      <c r="R1168" s="193"/>
      <c r="S1168" s="193"/>
      <c r="T1168" s="194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188" t="s">
        <v>345</v>
      </c>
      <c r="AU1168" s="188" t="s">
        <v>85</v>
      </c>
      <c r="AV1168" s="13" t="s">
        <v>85</v>
      </c>
      <c r="AW1168" s="13" t="s">
        <v>33</v>
      </c>
      <c r="AX1168" s="13" t="s">
        <v>77</v>
      </c>
      <c r="AY1168" s="188" t="s">
        <v>337</v>
      </c>
    </row>
    <row r="1169" s="14" customFormat="1">
      <c r="A1169" s="14"/>
      <c r="B1169" s="195"/>
      <c r="C1169" s="14"/>
      <c r="D1169" s="187" t="s">
        <v>345</v>
      </c>
      <c r="E1169" s="196" t="s">
        <v>1</v>
      </c>
      <c r="F1169" s="197" t="s">
        <v>1866</v>
      </c>
      <c r="G1169" s="14"/>
      <c r="H1169" s="198">
        <v>32.469999999999999</v>
      </c>
      <c r="I1169" s="199"/>
      <c r="J1169" s="14"/>
      <c r="K1169" s="14"/>
      <c r="L1169" s="195"/>
      <c r="M1169" s="200"/>
      <c r="N1169" s="201"/>
      <c r="O1169" s="201"/>
      <c r="P1169" s="201"/>
      <c r="Q1169" s="201"/>
      <c r="R1169" s="201"/>
      <c r="S1169" s="201"/>
      <c r="T1169" s="202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196" t="s">
        <v>345</v>
      </c>
      <c r="AU1169" s="196" t="s">
        <v>85</v>
      </c>
      <c r="AV1169" s="14" t="s">
        <v>88</v>
      </c>
      <c r="AW1169" s="14" t="s">
        <v>33</v>
      </c>
      <c r="AX1169" s="14" t="s">
        <v>8</v>
      </c>
      <c r="AY1169" s="196" t="s">
        <v>337</v>
      </c>
    </row>
    <row r="1170" s="2" customFormat="1" ht="24.15" customHeight="1">
      <c r="A1170" s="37"/>
      <c r="B1170" s="172"/>
      <c r="C1170" s="173" t="s">
        <v>1867</v>
      </c>
      <c r="D1170" s="173" t="s">
        <v>339</v>
      </c>
      <c r="E1170" s="174" t="s">
        <v>1868</v>
      </c>
      <c r="F1170" s="175" t="s">
        <v>1869</v>
      </c>
      <c r="G1170" s="176" t="s">
        <v>342</v>
      </c>
      <c r="H1170" s="177">
        <v>154.43199999999999</v>
      </c>
      <c r="I1170" s="178"/>
      <c r="J1170" s="179">
        <f>ROUND(I1170*H1170,0)</f>
        <v>0</v>
      </c>
      <c r="K1170" s="175" t="s">
        <v>343</v>
      </c>
      <c r="L1170" s="38"/>
      <c r="M1170" s="180" t="s">
        <v>1</v>
      </c>
      <c r="N1170" s="181" t="s">
        <v>42</v>
      </c>
      <c r="O1170" s="76"/>
      <c r="P1170" s="182">
        <f>O1170*H1170</f>
        <v>0</v>
      </c>
      <c r="Q1170" s="182">
        <v>0</v>
      </c>
      <c r="R1170" s="182">
        <f>Q1170*H1170</f>
        <v>0</v>
      </c>
      <c r="S1170" s="182">
        <v>0.017780000000000001</v>
      </c>
      <c r="T1170" s="183">
        <f>S1170*H1170</f>
        <v>2.74580096</v>
      </c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R1170" s="184" t="s">
        <v>409</v>
      </c>
      <c r="AT1170" s="184" t="s">
        <v>339</v>
      </c>
      <c r="AU1170" s="184" t="s">
        <v>85</v>
      </c>
      <c r="AY1170" s="18" t="s">
        <v>337</v>
      </c>
      <c r="BE1170" s="185">
        <f>IF(N1170="základní",J1170,0)</f>
        <v>0</v>
      </c>
      <c r="BF1170" s="185">
        <f>IF(N1170="snížená",J1170,0)</f>
        <v>0</v>
      </c>
      <c r="BG1170" s="185">
        <f>IF(N1170="zákl. přenesená",J1170,0)</f>
        <v>0</v>
      </c>
      <c r="BH1170" s="185">
        <f>IF(N1170="sníž. přenesená",J1170,0)</f>
        <v>0</v>
      </c>
      <c r="BI1170" s="185">
        <f>IF(N1170="nulová",J1170,0)</f>
        <v>0</v>
      </c>
      <c r="BJ1170" s="18" t="s">
        <v>8</v>
      </c>
      <c r="BK1170" s="185">
        <f>ROUND(I1170*H1170,0)</f>
        <v>0</v>
      </c>
      <c r="BL1170" s="18" t="s">
        <v>409</v>
      </c>
      <c r="BM1170" s="184" t="s">
        <v>1870</v>
      </c>
    </row>
    <row r="1171" s="13" customFormat="1">
      <c r="A1171" s="13"/>
      <c r="B1171" s="186"/>
      <c r="C1171" s="13"/>
      <c r="D1171" s="187" t="s">
        <v>345</v>
      </c>
      <c r="E1171" s="188" t="s">
        <v>1</v>
      </c>
      <c r="F1171" s="189" t="s">
        <v>1871</v>
      </c>
      <c r="G1171" s="13"/>
      <c r="H1171" s="190">
        <v>37.735999999999997</v>
      </c>
      <c r="I1171" s="191"/>
      <c r="J1171" s="13"/>
      <c r="K1171" s="13"/>
      <c r="L1171" s="186"/>
      <c r="M1171" s="192"/>
      <c r="N1171" s="193"/>
      <c r="O1171" s="193"/>
      <c r="P1171" s="193"/>
      <c r="Q1171" s="193"/>
      <c r="R1171" s="193"/>
      <c r="S1171" s="193"/>
      <c r="T1171" s="194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188" t="s">
        <v>345</v>
      </c>
      <c r="AU1171" s="188" t="s">
        <v>85</v>
      </c>
      <c r="AV1171" s="13" t="s">
        <v>85</v>
      </c>
      <c r="AW1171" s="13" t="s">
        <v>33</v>
      </c>
      <c r="AX1171" s="13" t="s">
        <v>77</v>
      </c>
      <c r="AY1171" s="188" t="s">
        <v>337</v>
      </c>
    </row>
    <row r="1172" s="13" customFormat="1">
      <c r="A1172" s="13"/>
      <c r="B1172" s="186"/>
      <c r="C1172" s="13"/>
      <c r="D1172" s="187" t="s">
        <v>345</v>
      </c>
      <c r="E1172" s="188" t="s">
        <v>1</v>
      </c>
      <c r="F1172" s="189" t="s">
        <v>1872</v>
      </c>
      <c r="G1172" s="13"/>
      <c r="H1172" s="190">
        <v>116.696</v>
      </c>
      <c r="I1172" s="191"/>
      <c r="J1172" s="13"/>
      <c r="K1172" s="13"/>
      <c r="L1172" s="186"/>
      <c r="M1172" s="192"/>
      <c r="N1172" s="193"/>
      <c r="O1172" s="193"/>
      <c r="P1172" s="193"/>
      <c r="Q1172" s="193"/>
      <c r="R1172" s="193"/>
      <c r="S1172" s="193"/>
      <c r="T1172" s="194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188" t="s">
        <v>345</v>
      </c>
      <c r="AU1172" s="188" t="s">
        <v>85</v>
      </c>
      <c r="AV1172" s="13" t="s">
        <v>85</v>
      </c>
      <c r="AW1172" s="13" t="s">
        <v>33</v>
      </c>
      <c r="AX1172" s="13" t="s">
        <v>77</v>
      </c>
      <c r="AY1172" s="188" t="s">
        <v>337</v>
      </c>
    </row>
    <row r="1173" s="14" customFormat="1">
      <c r="A1173" s="14"/>
      <c r="B1173" s="195"/>
      <c r="C1173" s="14"/>
      <c r="D1173" s="187" t="s">
        <v>345</v>
      </c>
      <c r="E1173" s="196" t="s">
        <v>1</v>
      </c>
      <c r="F1173" s="197" t="s">
        <v>363</v>
      </c>
      <c r="G1173" s="14"/>
      <c r="H1173" s="198">
        <v>154.43199999999999</v>
      </c>
      <c r="I1173" s="199"/>
      <c r="J1173" s="14"/>
      <c r="K1173" s="14"/>
      <c r="L1173" s="195"/>
      <c r="M1173" s="200"/>
      <c r="N1173" s="201"/>
      <c r="O1173" s="201"/>
      <c r="P1173" s="201"/>
      <c r="Q1173" s="201"/>
      <c r="R1173" s="201"/>
      <c r="S1173" s="201"/>
      <c r="T1173" s="202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196" t="s">
        <v>345</v>
      </c>
      <c r="AU1173" s="196" t="s">
        <v>85</v>
      </c>
      <c r="AV1173" s="14" t="s">
        <v>88</v>
      </c>
      <c r="AW1173" s="14" t="s">
        <v>33</v>
      </c>
      <c r="AX1173" s="14" t="s">
        <v>8</v>
      </c>
      <c r="AY1173" s="196" t="s">
        <v>337</v>
      </c>
    </row>
    <row r="1174" s="2" customFormat="1" ht="37.8" customHeight="1">
      <c r="A1174" s="37"/>
      <c r="B1174" s="172"/>
      <c r="C1174" s="173" t="s">
        <v>1873</v>
      </c>
      <c r="D1174" s="173" t="s">
        <v>339</v>
      </c>
      <c r="E1174" s="174" t="s">
        <v>1874</v>
      </c>
      <c r="F1174" s="175" t="s">
        <v>1875</v>
      </c>
      <c r="G1174" s="176" t="s">
        <v>433</v>
      </c>
      <c r="H1174" s="177">
        <v>13.6</v>
      </c>
      <c r="I1174" s="178"/>
      <c r="J1174" s="179">
        <f>ROUND(I1174*H1174,0)</f>
        <v>0</v>
      </c>
      <c r="K1174" s="175" t="s">
        <v>343</v>
      </c>
      <c r="L1174" s="38"/>
      <c r="M1174" s="180" t="s">
        <v>1</v>
      </c>
      <c r="N1174" s="181" t="s">
        <v>42</v>
      </c>
      <c r="O1174" s="76"/>
      <c r="P1174" s="182">
        <f>O1174*H1174</f>
        <v>0</v>
      </c>
      <c r="Q1174" s="182">
        <v>0</v>
      </c>
      <c r="R1174" s="182">
        <f>Q1174*H1174</f>
        <v>0</v>
      </c>
      <c r="S1174" s="182">
        <v>0.0046299999999999996</v>
      </c>
      <c r="T1174" s="183">
        <f>S1174*H1174</f>
        <v>0.062967999999999996</v>
      </c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R1174" s="184" t="s">
        <v>409</v>
      </c>
      <c r="AT1174" s="184" t="s">
        <v>339</v>
      </c>
      <c r="AU1174" s="184" t="s">
        <v>85</v>
      </c>
      <c r="AY1174" s="18" t="s">
        <v>337</v>
      </c>
      <c r="BE1174" s="185">
        <f>IF(N1174="základní",J1174,0)</f>
        <v>0</v>
      </c>
      <c r="BF1174" s="185">
        <f>IF(N1174="snížená",J1174,0)</f>
        <v>0</v>
      </c>
      <c r="BG1174" s="185">
        <f>IF(N1174="zákl. přenesená",J1174,0)</f>
        <v>0</v>
      </c>
      <c r="BH1174" s="185">
        <f>IF(N1174="sníž. přenesená",J1174,0)</f>
        <v>0</v>
      </c>
      <c r="BI1174" s="185">
        <f>IF(N1174="nulová",J1174,0)</f>
        <v>0</v>
      </c>
      <c r="BJ1174" s="18" t="s">
        <v>8</v>
      </c>
      <c r="BK1174" s="185">
        <f>ROUND(I1174*H1174,0)</f>
        <v>0</v>
      </c>
      <c r="BL1174" s="18" t="s">
        <v>409</v>
      </c>
      <c r="BM1174" s="184" t="s">
        <v>1876</v>
      </c>
    </row>
    <row r="1175" s="13" customFormat="1">
      <c r="A1175" s="13"/>
      <c r="B1175" s="186"/>
      <c r="C1175" s="13"/>
      <c r="D1175" s="187" t="s">
        <v>345</v>
      </c>
      <c r="E1175" s="188" t="s">
        <v>1</v>
      </c>
      <c r="F1175" s="189" t="s">
        <v>1877</v>
      </c>
      <c r="G1175" s="13"/>
      <c r="H1175" s="190">
        <v>13.6</v>
      </c>
      <c r="I1175" s="191"/>
      <c r="J1175" s="13"/>
      <c r="K1175" s="13"/>
      <c r="L1175" s="186"/>
      <c r="M1175" s="192"/>
      <c r="N1175" s="193"/>
      <c r="O1175" s="193"/>
      <c r="P1175" s="193"/>
      <c r="Q1175" s="193"/>
      <c r="R1175" s="193"/>
      <c r="S1175" s="193"/>
      <c r="T1175" s="194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188" t="s">
        <v>345</v>
      </c>
      <c r="AU1175" s="188" t="s">
        <v>85</v>
      </c>
      <c r="AV1175" s="13" t="s">
        <v>85</v>
      </c>
      <c r="AW1175" s="13" t="s">
        <v>33</v>
      </c>
      <c r="AX1175" s="13" t="s">
        <v>8</v>
      </c>
      <c r="AY1175" s="188" t="s">
        <v>337</v>
      </c>
    </row>
    <row r="1176" s="2" customFormat="1" ht="24.15" customHeight="1">
      <c r="A1176" s="37"/>
      <c r="B1176" s="172"/>
      <c r="C1176" s="173" t="s">
        <v>1878</v>
      </c>
      <c r="D1176" s="173" t="s">
        <v>339</v>
      </c>
      <c r="E1176" s="174" t="s">
        <v>1879</v>
      </c>
      <c r="F1176" s="175" t="s">
        <v>1880</v>
      </c>
      <c r="G1176" s="176" t="s">
        <v>342</v>
      </c>
      <c r="H1176" s="177">
        <v>154.43199999999999</v>
      </c>
      <c r="I1176" s="178"/>
      <c r="J1176" s="179">
        <f>ROUND(I1176*H1176,0)</f>
        <v>0</v>
      </c>
      <c r="K1176" s="175" t="s">
        <v>343</v>
      </c>
      <c r="L1176" s="38"/>
      <c r="M1176" s="180" t="s">
        <v>1</v>
      </c>
      <c r="N1176" s="181" t="s">
        <v>42</v>
      </c>
      <c r="O1176" s="76"/>
      <c r="P1176" s="182">
        <f>O1176*H1176</f>
        <v>0</v>
      </c>
      <c r="Q1176" s="182">
        <v>0</v>
      </c>
      <c r="R1176" s="182">
        <f>Q1176*H1176</f>
        <v>0</v>
      </c>
      <c r="S1176" s="182">
        <v>0</v>
      </c>
      <c r="T1176" s="183">
        <f>S1176*H1176</f>
        <v>0</v>
      </c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R1176" s="184" t="s">
        <v>409</v>
      </c>
      <c r="AT1176" s="184" t="s">
        <v>339</v>
      </c>
      <c r="AU1176" s="184" t="s">
        <v>85</v>
      </c>
      <c r="AY1176" s="18" t="s">
        <v>337</v>
      </c>
      <c r="BE1176" s="185">
        <f>IF(N1176="základní",J1176,0)</f>
        <v>0</v>
      </c>
      <c r="BF1176" s="185">
        <f>IF(N1176="snížená",J1176,0)</f>
        <v>0</v>
      </c>
      <c r="BG1176" s="185">
        <f>IF(N1176="zákl. přenesená",J1176,0)</f>
        <v>0</v>
      </c>
      <c r="BH1176" s="185">
        <f>IF(N1176="sníž. přenesená",J1176,0)</f>
        <v>0</v>
      </c>
      <c r="BI1176" s="185">
        <f>IF(N1176="nulová",J1176,0)</f>
        <v>0</v>
      </c>
      <c r="BJ1176" s="18" t="s">
        <v>8</v>
      </c>
      <c r="BK1176" s="185">
        <f>ROUND(I1176*H1176,0)</f>
        <v>0</v>
      </c>
      <c r="BL1176" s="18" t="s">
        <v>409</v>
      </c>
      <c r="BM1176" s="184" t="s">
        <v>1881</v>
      </c>
    </row>
    <row r="1177" s="13" customFormat="1">
      <c r="A1177" s="13"/>
      <c r="B1177" s="186"/>
      <c r="C1177" s="13"/>
      <c r="D1177" s="187" t="s">
        <v>345</v>
      </c>
      <c r="E1177" s="188" t="s">
        <v>1</v>
      </c>
      <c r="F1177" s="189" t="s">
        <v>1871</v>
      </c>
      <c r="G1177" s="13"/>
      <c r="H1177" s="190">
        <v>37.735999999999997</v>
      </c>
      <c r="I1177" s="191"/>
      <c r="J1177" s="13"/>
      <c r="K1177" s="13"/>
      <c r="L1177" s="186"/>
      <c r="M1177" s="192"/>
      <c r="N1177" s="193"/>
      <c r="O1177" s="193"/>
      <c r="P1177" s="193"/>
      <c r="Q1177" s="193"/>
      <c r="R1177" s="193"/>
      <c r="S1177" s="193"/>
      <c r="T1177" s="194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188" t="s">
        <v>345</v>
      </c>
      <c r="AU1177" s="188" t="s">
        <v>85</v>
      </c>
      <c r="AV1177" s="13" t="s">
        <v>85</v>
      </c>
      <c r="AW1177" s="13" t="s">
        <v>33</v>
      </c>
      <c r="AX1177" s="13" t="s">
        <v>77</v>
      </c>
      <c r="AY1177" s="188" t="s">
        <v>337</v>
      </c>
    </row>
    <row r="1178" s="13" customFormat="1">
      <c r="A1178" s="13"/>
      <c r="B1178" s="186"/>
      <c r="C1178" s="13"/>
      <c r="D1178" s="187" t="s">
        <v>345</v>
      </c>
      <c r="E1178" s="188" t="s">
        <v>1</v>
      </c>
      <c r="F1178" s="189" t="s">
        <v>1872</v>
      </c>
      <c r="G1178" s="13"/>
      <c r="H1178" s="190">
        <v>116.696</v>
      </c>
      <c r="I1178" s="191"/>
      <c r="J1178" s="13"/>
      <c r="K1178" s="13"/>
      <c r="L1178" s="186"/>
      <c r="M1178" s="192"/>
      <c r="N1178" s="193"/>
      <c r="O1178" s="193"/>
      <c r="P1178" s="193"/>
      <c r="Q1178" s="193"/>
      <c r="R1178" s="193"/>
      <c r="S1178" s="193"/>
      <c r="T1178" s="194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188" t="s">
        <v>345</v>
      </c>
      <c r="AU1178" s="188" t="s">
        <v>85</v>
      </c>
      <c r="AV1178" s="13" t="s">
        <v>85</v>
      </c>
      <c r="AW1178" s="13" t="s">
        <v>33</v>
      </c>
      <c r="AX1178" s="13" t="s">
        <v>77</v>
      </c>
      <c r="AY1178" s="188" t="s">
        <v>337</v>
      </c>
    </row>
    <row r="1179" s="14" customFormat="1">
      <c r="A1179" s="14"/>
      <c r="B1179" s="195"/>
      <c r="C1179" s="14"/>
      <c r="D1179" s="187" t="s">
        <v>345</v>
      </c>
      <c r="E1179" s="196" t="s">
        <v>1</v>
      </c>
      <c r="F1179" s="197" t="s">
        <v>363</v>
      </c>
      <c r="G1179" s="14"/>
      <c r="H1179" s="198">
        <v>154.43199999999999</v>
      </c>
      <c r="I1179" s="199"/>
      <c r="J1179" s="14"/>
      <c r="K1179" s="14"/>
      <c r="L1179" s="195"/>
      <c r="M1179" s="200"/>
      <c r="N1179" s="201"/>
      <c r="O1179" s="201"/>
      <c r="P1179" s="201"/>
      <c r="Q1179" s="201"/>
      <c r="R1179" s="201"/>
      <c r="S1179" s="201"/>
      <c r="T1179" s="202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196" t="s">
        <v>345</v>
      </c>
      <c r="AU1179" s="196" t="s">
        <v>85</v>
      </c>
      <c r="AV1179" s="14" t="s">
        <v>88</v>
      </c>
      <c r="AW1179" s="14" t="s">
        <v>33</v>
      </c>
      <c r="AX1179" s="14" t="s">
        <v>8</v>
      </c>
      <c r="AY1179" s="196" t="s">
        <v>337</v>
      </c>
    </row>
    <row r="1180" s="2" customFormat="1" ht="33" customHeight="1">
      <c r="A1180" s="37"/>
      <c r="B1180" s="172"/>
      <c r="C1180" s="173" t="s">
        <v>1882</v>
      </c>
      <c r="D1180" s="173" t="s">
        <v>339</v>
      </c>
      <c r="E1180" s="174" t="s">
        <v>1883</v>
      </c>
      <c r="F1180" s="175" t="s">
        <v>1884</v>
      </c>
      <c r="G1180" s="176" t="s">
        <v>433</v>
      </c>
      <c r="H1180" s="177">
        <v>13.6</v>
      </c>
      <c r="I1180" s="178"/>
      <c r="J1180" s="179">
        <f>ROUND(I1180*H1180,0)</f>
        <v>0</v>
      </c>
      <c r="K1180" s="175" t="s">
        <v>343</v>
      </c>
      <c r="L1180" s="38"/>
      <c r="M1180" s="180" t="s">
        <v>1</v>
      </c>
      <c r="N1180" s="181" t="s">
        <v>42</v>
      </c>
      <c r="O1180" s="76"/>
      <c r="P1180" s="182">
        <f>O1180*H1180</f>
        <v>0</v>
      </c>
      <c r="Q1180" s="182">
        <v>0</v>
      </c>
      <c r="R1180" s="182">
        <f>Q1180*H1180</f>
        <v>0</v>
      </c>
      <c r="S1180" s="182">
        <v>0</v>
      </c>
      <c r="T1180" s="183">
        <f>S1180*H1180</f>
        <v>0</v>
      </c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R1180" s="184" t="s">
        <v>409</v>
      </c>
      <c r="AT1180" s="184" t="s">
        <v>339</v>
      </c>
      <c r="AU1180" s="184" t="s">
        <v>85</v>
      </c>
      <c r="AY1180" s="18" t="s">
        <v>337</v>
      </c>
      <c r="BE1180" s="185">
        <f>IF(N1180="základní",J1180,0)</f>
        <v>0</v>
      </c>
      <c r="BF1180" s="185">
        <f>IF(N1180="snížená",J1180,0)</f>
        <v>0</v>
      </c>
      <c r="BG1180" s="185">
        <f>IF(N1180="zákl. přenesená",J1180,0)</f>
        <v>0</v>
      </c>
      <c r="BH1180" s="185">
        <f>IF(N1180="sníž. přenesená",J1180,0)</f>
        <v>0</v>
      </c>
      <c r="BI1180" s="185">
        <f>IF(N1180="nulová",J1180,0)</f>
        <v>0</v>
      </c>
      <c r="BJ1180" s="18" t="s">
        <v>8</v>
      </c>
      <c r="BK1180" s="185">
        <f>ROUND(I1180*H1180,0)</f>
        <v>0</v>
      </c>
      <c r="BL1180" s="18" t="s">
        <v>409</v>
      </c>
      <c r="BM1180" s="184" t="s">
        <v>1885</v>
      </c>
    </row>
    <row r="1181" s="13" customFormat="1">
      <c r="A1181" s="13"/>
      <c r="B1181" s="186"/>
      <c r="C1181" s="13"/>
      <c r="D1181" s="187" t="s">
        <v>345</v>
      </c>
      <c r="E1181" s="188" t="s">
        <v>1</v>
      </c>
      <c r="F1181" s="189" t="s">
        <v>1877</v>
      </c>
      <c r="G1181" s="13"/>
      <c r="H1181" s="190">
        <v>13.6</v>
      </c>
      <c r="I1181" s="191"/>
      <c r="J1181" s="13"/>
      <c r="K1181" s="13"/>
      <c r="L1181" s="186"/>
      <c r="M1181" s="192"/>
      <c r="N1181" s="193"/>
      <c r="O1181" s="193"/>
      <c r="P1181" s="193"/>
      <c r="Q1181" s="193"/>
      <c r="R1181" s="193"/>
      <c r="S1181" s="193"/>
      <c r="T1181" s="194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188" t="s">
        <v>345</v>
      </c>
      <c r="AU1181" s="188" t="s">
        <v>85</v>
      </c>
      <c r="AV1181" s="13" t="s">
        <v>85</v>
      </c>
      <c r="AW1181" s="13" t="s">
        <v>33</v>
      </c>
      <c r="AX1181" s="13" t="s">
        <v>8</v>
      </c>
      <c r="AY1181" s="188" t="s">
        <v>337</v>
      </c>
    </row>
    <row r="1182" s="2" customFormat="1" ht="16.5" customHeight="1">
      <c r="A1182" s="37"/>
      <c r="B1182" s="172"/>
      <c r="C1182" s="173" t="s">
        <v>1886</v>
      </c>
      <c r="D1182" s="173" t="s">
        <v>339</v>
      </c>
      <c r="E1182" s="174" t="s">
        <v>1887</v>
      </c>
      <c r="F1182" s="175" t="s">
        <v>1888</v>
      </c>
      <c r="G1182" s="176" t="s">
        <v>342</v>
      </c>
      <c r="H1182" s="177">
        <v>168.62200000000001</v>
      </c>
      <c r="I1182" s="178"/>
      <c r="J1182" s="179">
        <f>ROUND(I1182*H1182,0)</f>
        <v>0</v>
      </c>
      <c r="K1182" s="175" t="s">
        <v>343</v>
      </c>
      <c r="L1182" s="38"/>
      <c r="M1182" s="180" t="s">
        <v>1</v>
      </c>
      <c r="N1182" s="181" t="s">
        <v>42</v>
      </c>
      <c r="O1182" s="76"/>
      <c r="P1182" s="182">
        <f>O1182*H1182</f>
        <v>0</v>
      </c>
      <c r="Q1182" s="182">
        <v>0</v>
      </c>
      <c r="R1182" s="182">
        <f>Q1182*H1182</f>
        <v>0</v>
      </c>
      <c r="S1182" s="182">
        <v>0</v>
      </c>
      <c r="T1182" s="183">
        <f>S1182*H1182</f>
        <v>0</v>
      </c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R1182" s="184" t="s">
        <v>409</v>
      </c>
      <c r="AT1182" s="184" t="s">
        <v>339</v>
      </c>
      <c r="AU1182" s="184" t="s">
        <v>85</v>
      </c>
      <c r="AY1182" s="18" t="s">
        <v>337</v>
      </c>
      <c r="BE1182" s="185">
        <f>IF(N1182="základní",J1182,0)</f>
        <v>0</v>
      </c>
      <c r="BF1182" s="185">
        <f>IF(N1182="snížená",J1182,0)</f>
        <v>0</v>
      </c>
      <c r="BG1182" s="185">
        <f>IF(N1182="zákl. přenesená",J1182,0)</f>
        <v>0</v>
      </c>
      <c r="BH1182" s="185">
        <f>IF(N1182="sníž. přenesená",J1182,0)</f>
        <v>0</v>
      </c>
      <c r="BI1182" s="185">
        <f>IF(N1182="nulová",J1182,0)</f>
        <v>0</v>
      </c>
      <c r="BJ1182" s="18" t="s">
        <v>8</v>
      </c>
      <c r="BK1182" s="185">
        <f>ROUND(I1182*H1182,0)</f>
        <v>0</v>
      </c>
      <c r="BL1182" s="18" t="s">
        <v>409</v>
      </c>
      <c r="BM1182" s="184" t="s">
        <v>1889</v>
      </c>
    </row>
    <row r="1183" s="13" customFormat="1">
      <c r="A1183" s="13"/>
      <c r="B1183" s="186"/>
      <c r="C1183" s="13"/>
      <c r="D1183" s="187" t="s">
        <v>345</v>
      </c>
      <c r="E1183" s="188" t="s">
        <v>1</v>
      </c>
      <c r="F1183" s="189" t="s">
        <v>226</v>
      </c>
      <c r="G1183" s="13"/>
      <c r="H1183" s="190">
        <v>19.376999999999999</v>
      </c>
      <c r="I1183" s="191"/>
      <c r="J1183" s="13"/>
      <c r="K1183" s="13"/>
      <c r="L1183" s="186"/>
      <c r="M1183" s="192"/>
      <c r="N1183" s="193"/>
      <c r="O1183" s="193"/>
      <c r="P1183" s="193"/>
      <c r="Q1183" s="193"/>
      <c r="R1183" s="193"/>
      <c r="S1183" s="193"/>
      <c r="T1183" s="194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188" t="s">
        <v>345</v>
      </c>
      <c r="AU1183" s="188" t="s">
        <v>85</v>
      </c>
      <c r="AV1183" s="13" t="s">
        <v>85</v>
      </c>
      <c r="AW1183" s="13" t="s">
        <v>33</v>
      </c>
      <c r="AX1183" s="13" t="s">
        <v>77</v>
      </c>
      <c r="AY1183" s="188" t="s">
        <v>337</v>
      </c>
    </row>
    <row r="1184" s="13" customFormat="1">
      <c r="A1184" s="13"/>
      <c r="B1184" s="186"/>
      <c r="C1184" s="13"/>
      <c r="D1184" s="187" t="s">
        <v>345</v>
      </c>
      <c r="E1184" s="188" t="s">
        <v>1</v>
      </c>
      <c r="F1184" s="189" t="s">
        <v>229</v>
      </c>
      <c r="G1184" s="13"/>
      <c r="H1184" s="190">
        <v>129.06700000000001</v>
      </c>
      <c r="I1184" s="191"/>
      <c r="J1184" s="13"/>
      <c r="K1184" s="13"/>
      <c r="L1184" s="186"/>
      <c r="M1184" s="192"/>
      <c r="N1184" s="193"/>
      <c r="O1184" s="193"/>
      <c r="P1184" s="193"/>
      <c r="Q1184" s="193"/>
      <c r="R1184" s="193"/>
      <c r="S1184" s="193"/>
      <c r="T1184" s="194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188" t="s">
        <v>345</v>
      </c>
      <c r="AU1184" s="188" t="s">
        <v>85</v>
      </c>
      <c r="AV1184" s="13" t="s">
        <v>85</v>
      </c>
      <c r="AW1184" s="13" t="s">
        <v>33</v>
      </c>
      <c r="AX1184" s="13" t="s">
        <v>77</v>
      </c>
      <c r="AY1184" s="188" t="s">
        <v>337</v>
      </c>
    </row>
    <row r="1185" s="13" customFormat="1">
      <c r="A1185" s="13"/>
      <c r="B1185" s="186"/>
      <c r="C1185" s="13"/>
      <c r="D1185" s="187" t="s">
        <v>345</v>
      </c>
      <c r="E1185" s="188" t="s">
        <v>1</v>
      </c>
      <c r="F1185" s="189" t="s">
        <v>232</v>
      </c>
      <c r="G1185" s="13"/>
      <c r="H1185" s="190">
        <v>13.292999999999999</v>
      </c>
      <c r="I1185" s="191"/>
      <c r="J1185" s="13"/>
      <c r="K1185" s="13"/>
      <c r="L1185" s="186"/>
      <c r="M1185" s="192"/>
      <c r="N1185" s="193"/>
      <c r="O1185" s="193"/>
      <c r="P1185" s="193"/>
      <c r="Q1185" s="193"/>
      <c r="R1185" s="193"/>
      <c r="S1185" s="193"/>
      <c r="T1185" s="194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188" t="s">
        <v>345</v>
      </c>
      <c r="AU1185" s="188" t="s">
        <v>85</v>
      </c>
      <c r="AV1185" s="13" t="s">
        <v>85</v>
      </c>
      <c r="AW1185" s="13" t="s">
        <v>33</v>
      </c>
      <c r="AX1185" s="13" t="s">
        <v>77</v>
      </c>
      <c r="AY1185" s="188" t="s">
        <v>337</v>
      </c>
    </row>
    <row r="1186" s="13" customFormat="1">
      <c r="A1186" s="13"/>
      <c r="B1186" s="186"/>
      <c r="C1186" s="13"/>
      <c r="D1186" s="187" t="s">
        <v>345</v>
      </c>
      <c r="E1186" s="188" t="s">
        <v>1</v>
      </c>
      <c r="F1186" s="189" t="s">
        <v>235</v>
      </c>
      <c r="G1186" s="13"/>
      <c r="H1186" s="190">
        <v>6.8849999999999998</v>
      </c>
      <c r="I1186" s="191"/>
      <c r="J1186" s="13"/>
      <c r="K1186" s="13"/>
      <c r="L1186" s="186"/>
      <c r="M1186" s="192"/>
      <c r="N1186" s="193"/>
      <c r="O1186" s="193"/>
      <c r="P1186" s="193"/>
      <c r="Q1186" s="193"/>
      <c r="R1186" s="193"/>
      <c r="S1186" s="193"/>
      <c r="T1186" s="194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188" t="s">
        <v>345</v>
      </c>
      <c r="AU1186" s="188" t="s">
        <v>85</v>
      </c>
      <c r="AV1186" s="13" t="s">
        <v>85</v>
      </c>
      <c r="AW1186" s="13" t="s">
        <v>33</v>
      </c>
      <c r="AX1186" s="13" t="s">
        <v>77</v>
      </c>
      <c r="AY1186" s="188" t="s">
        <v>337</v>
      </c>
    </row>
    <row r="1187" s="14" customFormat="1">
      <c r="A1187" s="14"/>
      <c r="B1187" s="195"/>
      <c r="C1187" s="14"/>
      <c r="D1187" s="187" t="s">
        <v>345</v>
      </c>
      <c r="E1187" s="196" t="s">
        <v>1</v>
      </c>
      <c r="F1187" s="197" t="s">
        <v>363</v>
      </c>
      <c r="G1187" s="14"/>
      <c r="H1187" s="198">
        <v>168.62200000000001</v>
      </c>
      <c r="I1187" s="199"/>
      <c r="J1187" s="14"/>
      <c r="K1187" s="14"/>
      <c r="L1187" s="195"/>
      <c r="M1187" s="200"/>
      <c r="N1187" s="201"/>
      <c r="O1187" s="201"/>
      <c r="P1187" s="201"/>
      <c r="Q1187" s="201"/>
      <c r="R1187" s="201"/>
      <c r="S1187" s="201"/>
      <c r="T1187" s="202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196" t="s">
        <v>345</v>
      </c>
      <c r="AU1187" s="196" t="s">
        <v>85</v>
      </c>
      <c r="AV1187" s="14" t="s">
        <v>88</v>
      </c>
      <c r="AW1187" s="14" t="s">
        <v>33</v>
      </c>
      <c r="AX1187" s="14" t="s">
        <v>8</v>
      </c>
      <c r="AY1187" s="196" t="s">
        <v>337</v>
      </c>
    </row>
    <row r="1188" s="2" customFormat="1" ht="16.5" customHeight="1">
      <c r="A1188" s="37"/>
      <c r="B1188" s="172"/>
      <c r="C1188" s="211" t="s">
        <v>1890</v>
      </c>
      <c r="D1188" s="211" t="s">
        <v>400</v>
      </c>
      <c r="E1188" s="212" t="s">
        <v>1891</v>
      </c>
      <c r="F1188" s="213" t="s">
        <v>1892</v>
      </c>
      <c r="G1188" s="214" t="s">
        <v>342</v>
      </c>
      <c r="H1188" s="215">
        <v>193.916</v>
      </c>
      <c r="I1188" s="216"/>
      <c r="J1188" s="217">
        <f>ROUND(I1188*H1188,0)</f>
        <v>0</v>
      </c>
      <c r="K1188" s="213" t="s">
        <v>343</v>
      </c>
      <c r="L1188" s="218"/>
      <c r="M1188" s="219" t="s">
        <v>1</v>
      </c>
      <c r="N1188" s="220" t="s">
        <v>42</v>
      </c>
      <c r="O1188" s="76"/>
      <c r="P1188" s="182">
        <f>O1188*H1188</f>
        <v>0</v>
      </c>
      <c r="Q1188" s="182">
        <v>0.00027</v>
      </c>
      <c r="R1188" s="182">
        <f>Q1188*H1188</f>
        <v>0.052357319999999999</v>
      </c>
      <c r="S1188" s="182">
        <v>0</v>
      </c>
      <c r="T1188" s="183">
        <f>S1188*H1188</f>
        <v>0</v>
      </c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R1188" s="184" t="s">
        <v>506</v>
      </c>
      <c r="AT1188" s="184" t="s">
        <v>400</v>
      </c>
      <c r="AU1188" s="184" t="s">
        <v>85</v>
      </c>
      <c r="AY1188" s="18" t="s">
        <v>337</v>
      </c>
      <c r="BE1188" s="185">
        <f>IF(N1188="základní",J1188,0)</f>
        <v>0</v>
      </c>
      <c r="BF1188" s="185">
        <f>IF(N1188="snížená",J1188,0)</f>
        <v>0</v>
      </c>
      <c r="BG1188" s="185">
        <f>IF(N1188="zákl. přenesená",J1188,0)</f>
        <v>0</v>
      </c>
      <c r="BH1188" s="185">
        <f>IF(N1188="sníž. přenesená",J1188,0)</f>
        <v>0</v>
      </c>
      <c r="BI1188" s="185">
        <f>IF(N1188="nulová",J1188,0)</f>
        <v>0</v>
      </c>
      <c r="BJ1188" s="18" t="s">
        <v>8</v>
      </c>
      <c r="BK1188" s="185">
        <f>ROUND(I1188*H1188,0)</f>
        <v>0</v>
      </c>
      <c r="BL1188" s="18" t="s">
        <v>409</v>
      </c>
      <c r="BM1188" s="184" t="s">
        <v>1893</v>
      </c>
    </row>
    <row r="1189" s="13" customFormat="1">
      <c r="A1189" s="13"/>
      <c r="B1189" s="186"/>
      <c r="C1189" s="13"/>
      <c r="D1189" s="187" t="s">
        <v>345</v>
      </c>
      <c r="E1189" s="188" t="s">
        <v>1</v>
      </c>
      <c r="F1189" s="189" t="s">
        <v>1894</v>
      </c>
      <c r="G1189" s="13"/>
      <c r="H1189" s="190">
        <v>22.283999999999999</v>
      </c>
      <c r="I1189" s="191"/>
      <c r="J1189" s="13"/>
      <c r="K1189" s="13"/>
      <c r="L1189" s="186"/>
      <c r="M1189" s="192"/>
      <c r="N1189" s="193"/>
      <c r="O1189" s="193"/>
      <c r="P1189" s="193"/>
      <c r="Q1189" s="193"/>
      <c r="R1189" s="193"/>
      <c r="S1189" s="193"/>
      <c r="T1189" s="194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188" t="s">
        <v>345</v>
      </c>
      <c r="AU1189" s="188" t="s">
        <v>85</v>
      </c>
      <c r="AV1189" s="13" t="s">
        <v>85</v>
      </c>
      <c r="AW1189" s="13" t="s">
        <v>33</v>
      </c>
      <c r="AX1189" s="13" t="s">
        <v>77</v>
      </c>
      <c r="AY1189" s="188" t="s">
        <v>337</v>
      </c>
    </row>
    <row r="1190" s="13" customFormat="1">
      <c r="A1190" s="13"/>
      <c r="B1190" s="186"/>
      <c r="C1190" s="13"/>
      <c r="D1190" s="187" t="s">
        <v>345</v>
      </c>
      <c r="E1190" s="188" t="s">
        <v>1</v>
      </c>
      <c r="F1190" s="189" t="s">
        <v>1895</v>
      </c>
      <c r="G1190" s="13"/>
      <c r="H1190" s="190">
        <v>148.42699999999999</v>
      </c>
      <c r="I1190" s="191"/>
      <c r="J1190" s="13"/>
      <c r="K1190" s="13"/>
      <c r="L1190" s="186"/>
      <c r="M1190" s="192"/>
      <c r="N1190" s="193"/>
      <c r="O1190" s="193"/>
      <c r="P1190" s="193"/>
      <c r="Q1190" s="193"/>
      <c r="R1190" s="193"/>
      <c r="S1190" s="193"/>
      <c r="T1190" s="194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188" t="s">
        <v>345</v>
      </c>
      <c r="AU1190" s="188" t="s">
        <v>85</v>
      </c>
      <c r="AV1190" s="13" t="s">
        <v>85</v>
      </c>
      <c r="AW1190" s="13" t="s">
        <v>33</v>
      </c>
      <c r="AX1190" s="13" t="s">
        <v>77</v>
      </c>
      <c r="AY1190" s="188" t="s">
        <v>337</v>
      </c>
    </row>
    <row r="1191" s="13" customFormat="1">
      <c r="A1191" s="13"/>
      <c r="B1191" s="186"/>
      <c r="C1191" s="13"/>
      <c r="D1191" s="187" t="s">
        <v>345</v>
      </c>
      <c r="E1191" s="188" t="s">
        <v>1</v>
      </c>
      <c r="F1191" s="189" t="s">
        <v>1896</v>
      </c>
      <c r="G1191" s="13"/>
      <c r="H1191" s="190">
        <v>15.287000000000001</v>
      </c>
      <c r="I1191" s="191"/>
      <c r="J1191" s="13"/>
      <c r="K1191" s="13"/>
      <c r="L1191" s="186"/>
      <c r="M1191" s="192"/>
      <c r="N1191" s="193"/>
      <c r="O1191" s="193"/>
      <c r="P1191" s="193"/>
      <c r="Q1191" s="193"/>
      <c r="R1191" s="193"/>
      <c r="S1191" s="193"/>
      <c r="T1191" s="194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188" t="s">
        <v>345</v>
      </c>
      <c r="AU1191" s="188" t="s">
        <v>85</v>
      </c>
      <c r="AV1191" s="13" t="s">
        <v>85</v>
      </c>
      <c r="AW1191" s="13" t="s">
        <v>33</v>
      </c>
      <c r="AX1191" s="13" t="s">
        <v>77</v>
      </c>
      <c r="AY1191" s="188" t="s">
        <v>337</v>
      </c>
    </row>
    <row r="1192" s="13" customFormat="1">
      <c r="A1192" s="13"/>
      <c r="B1192" s="186"/>
      <c r="C1192" s="13"/>
      <c r="D1192" s="187" t="s">
        <v>345</v>
      </c>
      <c r="E1192" s="188" t="s">
        <v>1</v>
      </c>
      <c r="F1192" s="189" t="s">
        <v>1897</v>
      </c>
      <c r="G1192" s="13"/>
      <c r="H1192" s="190">
        <v>7.9180000000000001</v>
      </c>
      <c r="I1192" s="191"/>
      <c r="J1192" s="13"/>
      <c r="K1192" s="13"/>
      <c r="L1192" s="186"/>
      <c r="M1192" s="192"/>
      <c r="N1192" s="193"/>
      <c r="O1192" s="193"/>
      <c r="P1192" s="193"/>
      <c r="Q1192" s="193"/>
      <c r="R1192" s="193"/>
      <c r="S1192" s="193"/>
      <c r="T1192" s="194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188" t="s">
        <v>345</v>
      </c>
      <c r="AU1192" s="188" t="s">
        <v>85</v>
      </c>
      <c r="AV1192" s="13" t="s">
        <v>85</v>
      </c>
      <c r="AW1192" s="13" t="s">
        <v>33</v>
      </c>
      <c r="AX1192" s="13" t="s">
        <v>77</v>
      </c>
      <c r="AY1192" s="188" t="s">
        <v>337</v>
      </c>
    </row>
    <row r="1193" s="14" customFormat="1">
      <c r="A1193" s="14"/>
      <c r="B1193" s="195"/>
      <c r="C1193" s="14"/>
      <c r="D1193" s="187" t="s">
        <v>345</v>
      </c>
      <c r="E1193" s="196" t="s">
        <v>1</v>
      </c>
      <c r="F1193" s="197" t="s">
        <v>363</v>
      </c>
      <c r="G1193" s="14"/>
      <c r="H1193" s="198">
        <v>193.916</v>
      </c>
      <c r="I1193" s="199"/>
      <c r="J1193" s="14"/>
      <c r="K1193" s="14"/>
      <c r="L1193" s="195"/>
      <c r="M1193" s="200"/>
      <c r="N1193" s="201"/>
      <c r="O1193" s="201"/>
      <c r="P1193" s="201"/>
      <c r="Q1193" s="201"/>
      <c r="R1193" s="201"/>
      <c r="S1193" s="201"/>
      <c r="T1193" s="202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196" t="s">
        <v>345</v>
      </c>
      <c r="AU1193" s="196" t="s">
        <v>85</v>
      </c>
      <c r="AV1193" s="14" t="s">
        <v>88</v>
      </c>
      <c r="AW1193" s="14" t="s">
        <v>33</v>
      </c>
      <c r="AX1193" s="14" t="s">
        <v>8</v>
      </c>
      <c r="AY1193" s="196" t="s">
        <v>337</v>
      </c>
    </row>
    <row r="1194" s="2" customFormat="1" ht="33" customHeight="1">
      <c r="A1194" s="37"/>
      <c r="B1194" s="172"/>
      <c r="C1194" s="173" t="s">
        <v>1898</v>
      </c>
      <c r="D1194" s="173" t="s">
        <v>339</v>
      </c>
      <c r="E1194" s="174" t="s">
        <v>1899</v>
      </c>
      <c r="F1194" s="175" t="s">
        <v>1900</v>
      </c>
      <c r="G1194" s="176" t="s">
        <v>403</v>
      </c>
      <c r="H1194" s="177">
        <v>0.058999999999999997</v>
      </c>
      <c r="I1194" s="178"/>
      <c r="J1194" s="179">
        <f>ROUND(I1194*H1194,0)</f>
        <v>0</v>
      </c>
      <c r="K1194" s="175" t="s">
        <v>343</v>
      </c>
      <c r="L1194" s="38"/>
      <c r="M1194" s="180" t="s">
        <v>1</v>
      </c>
      <c r="N1194" s="181" t="s">
        <v>42</v>
      </c>
      <c r="O1194" s="76"/>
      <c r="P1194" s="182">
        <f>O1194*H1194</f>
        <v>0</v>
      </c>
      <c r="Q1194" s="182">
        <v>0</v>
      </c>
      <c r="R1194" s="182">
        <f>Q1194*H1194</f>
        <v>0</v>
      </c>
      <c r="S1194" s="182">
        <v>0</v>
      </c>
      <c r="T1194" s="183">
        <f>S1194*H1194</f>
        <v>0</v>
      </c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37"/>
      <c r="AE1194" s="37"/>
      <c r="AR1194" s="184" t="s">
        <v>409</v>
      </c>
      <c r="AT1194" s="184" t="s">
        <v>339</v>
      </c>
      <c r="AU1194" s="184" t="s">
        <v>85</v>
      </c>
      <c r="AY1194" s="18" t="s">
        <v>337</v>
      </c>
      <c r="BE1194" s="185">
        <f>IF(N1194="základní",J1194,0)</f>
        <v>0</v>
      </c>
      <c r="BF1194" s="185">
        <f>IF(N1194="snížená",J1194,0)</f>
        <v>0</v>
      </c>
      <c r="BG1194" s="185">
        <f>IF(N1194="zákl. přenesená",J1194,0)</f>
        <v>0</v>
      </c>
      <c r="BH1194" s="185">
        <f>IF(N1194="sníž. přenesená",J1194,0)</f>
        <v>0</v>
      </c>
      <c r="BI1194" s="185">
        <f>IF(N1194="nulová",J1194,0)</f>
        <v>0</v>
      </c>
      <c r="BJ1194" s="18" t="s">
        <v>8</v>
      </c>
      <c r="BK1194" s="185">
        <f>ROUND(I1194*H1194,0)</f>
        <v>0</v>
      </c>
      <c r="BL1194" s="18" t="s">
        <v>409</v>
      </c>
      <c r="BM1194" s="184" t="s">
        <v>1901</v>
      </c>
    </row>
    <row r="1195" s="12" customFormat="1" ht="22.8" customHeight="1">
      <c r="A1195" s="12"/>
      <c r="B1195" s="159"/>
      <c r="C1195" s="12"/>
      <c r="D1195" s="160" t="s">
        <v>76</v>
      </c>
      <c r="E1195" s="170" t="s">
        <v>1902</v>
      </c>
      <c r="F1195" s="170" t="s">
        <v>1903</v>
      </c>
      <c r="G1195" s="12"/>
      <c r="H1195" s="12"/>
      <c r="I1195" s="162"/>
      <c r="J1195" s="171">
        <f>BK1195</f>
        <v>0</v>
      </c>
      <c r="K1195" s="12"/>
      <c r="L1195" s="159"/>
      <c r="M1195" s="164"/>
      <c r="N1195" s="165"/>
      <c r="O1195" s="165"/>
      <c r="P1195" s="166">
        <f>SUM(P1196:P1375)</f>
        <v>0</v>
      </c>
      <c r="Q1195" s="165"/>
      <c r="R1195" s="166">
        <f>SUM(R1196:R1375)</f>
        <v>2.1461539518619999</v>
      </c>
      <c r="S1195" s="165"/>
      <c r="T1195" s="167">
        <f>SUM(T1196:T1375)</f>
        <v>0.97923879999999996</v>
      </c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R1195" s="160" t="s">
        <v>85</v>
      </c>
      <c r="AT1195" s="168" t="s">
        <v>76</v>
      </c>
      <c r="AU1195" s="168" t="s">
        <v>8</v>
      </c>
      <c r="AY1195" s="160" t="s">
        <v>337</v>
      </c>
      <c r="BK1195" s="169">
        <f>SUM(BK1196:BK1375)</f>
        <v>0</v>
      </c>
    </row>
    <row r="1196" s="2" customFormat="1" ht="24.15" customHeight="1">
      <c r="A1196" s="37"/>
      <c r="B1196" s="172"/>
      <c r="C1196" s="173" t="s">
        <v>1904</v>
      </c>
      <c r="D1196" s="173" t="s">
        <v>339</v>
      </c>
      <c r="E1196" s="174" t="s">
        <v>1905</v>
      </c>
      <c r="F1196" s="175" t="s">
        <v>1906</v>
      </c>
      <c r="G1196" s="176" t="s">
        <v>433</v>
      </c>
      <c r="H1196" s="177">
        <v>4.5999999999999996</v>
      </c>
      <c r="I1196" s="178"/>
      <c r="J1196" s="179">
        <f>ROUND(I1196*H1196,0)</f>
        <v>0</v>
      </c>
      <c r="K1196" s="175" t="s">
        <v>343</v>
      </c>
      <c r="L1196" s="38"/>
      <c r="M1196" s="180" t="s">
        <v>1</v>
      </c>
      <c r="N1196" s="181" t="s">
        <v>42</v>
      </c>
      <c r="O1196" s="76"/>
      <c r="P1196" s="182">
        <f>O1196*H1196</f>
        <v>0</v>
      </c>
      <c r="Q1196" s="182">
        <v>0</v>
      </c>
      <c r="R1196" s="182">
        <f>Q1196*H1196</f>
        <v>0</v>
      </c>
      <c r="S1196" s="182">
        <v>0</v>
      </c>
      <c r="T1196" s="183">
        <f>S1196*H1196</f>
        <v>0</v>
      </c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R1196" s="184" t="s">
        <v>409</v>
      </c>
      <c r="AT1196" s="184" t="s">
        <v>339</v>
      </c>
      <c r="AU1196" s="184" t="s">
        <v>85</v>
      </c>
      <c r="AY1196" s="18" t="s">
        <v>337</v>
      </c>
      <c r="BE1196" s="185">
        <f>IF(N1196="základní",J1196,0)</f>
        <v>0</v>
      </c>
      <c r="BF1196" s="185">
        <f>IF(N1196="snížená",J1196,0)</f>
        <v>0</v>
      </c>
      <c r="BG1196" s="185">
        <f>IF(N1196="zákl. přenesená",J1196,0)</f>
        <v>0</v>
      </c>
      <c r="BH1196" s="185">
        <f>IF(N1196="sníž. přenesená",J1196,0)</f>
        <v>0</v>
      </c>
      <c r="BI1196" s="185">
        <f>IF(N1196="nulová",J1196,0)</f>
        <v>0</v>
      </c>
      <c r="BJ1196" s="18" t="s">
        <v>8</v>
      </c>
      <c r="BK1196" s="185">
        <f>ROUND(I1196*H1196,0)</f>
        <v>0</v>
      </c>
      <c r="BL1196" s="18" t="s">
        <v>409</v>
      </c>
      <c r="BM1196" s="184" t="s">
        <v>1907</v>
      </c>
    </row>
    <row r="1197" s="13" customFormat="1">
      <c r="A1197" s="13"/>
      <c r="B1197" s="186"/>
      <c r="C1197" s="13"/>
      <c r="D1197" s="187" t="s">
        <v>345</v>
      </c>
      <c r="E1197" s="188" t="s">
        <v>1</v>
      </c>
      <c r="F1197" s="189" t="s">
        <v>1908</v>
      </c>
      <c r="G1197" s="13"/>
      <c r="H1197" s="190">
        <v>4.5999999999999996</v>
      </c>
      <c r="I1197" s="191"/>
      <c r="J1197" s="13"/>
      <c r="K1197" s="13"/>
      <c r="L1197" s="186"/>
      <c r="M1197" s="192"/>
      <c r="N1197" s="193"/>
      <c r="O1197" s="193"/>
      <c r="P1197" s="193"/>
      <c r="Q1197" s="193"/>
      <c r="R1197" s="193"/>
      <c r="S1197" s="193"/>
      <c r="T1197" s="194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188" t="s">
        <v>345</v>
      </c>
      <c r="AU1197" s="188" t="s">
        <v>85</v>
      </c>
      <c r="AV1197" s="13" t="s">
        <v>85</v>
      </c>
      <c r="AW1197" s="13" t="s">
        <v>33</v>
      </c>
      <c r="AX1197" s="13" t="s">
        <v>8</v>
      </c>
      <c r="AY1197" s="188" t="s">
        <v>337</v>
      </c>
    </row>
    <row r="1198" s="2" customFormat="1" ht="16.5" customHeight="1">
      <c r="A1198" s="37"/>
      <c r="B1198" s="172"/>
      <c r="C1198" s="211" t="s">
        <v>1909</v>
      </c>
      <c r="D1198" s="211" t="s">
        <v>400</v>
      </c>
      <c r="E1198" s="212" t="s">
        <v>1910</v>
      </c>
      <c r="F1198" s="213" t="s">
        <v>1911</v>
      </c>
      <c r="G1198" s="214" t="s">
        <v>433</v>
      </c>
      <c r="H1198" s="215">
        <v>4.5999999999999996</v>
      </c>
      <c r="I1198" s="216"/>
      <c r="J1198" s="217">
        <f>ROUND(I1198*H1198,0)</f>
        <v>0</v>
      </c>
      <c r="K1198" s="213" t="s">
        <v>1</v>
      </c>
      <c r="L1198" s="218"/>
      <c r="M1198" s="219" t="s">
        <v>1</v>
      </c>
      <c r="N1198" s="220" t="s">
        <v>42</v>
      </c>
      <c r="O1198" s="76"/>
      <c r="P1198" s="182">
        <f>O1198*H1198</f>
        <v>0</v>
      </c>
      <c r="Q1198" s="182">
        <v>0</v>
      </c>
      <c r="R1198" s="182">
        <f>Q1198*H1198</f>
        <v>0</v>
      </c>
      <c r="S1198" s="182">
        <v>0</v>
      </c>
      <c r="T1198" s="183">
        <f>S1198*H1198</f>
        <v>0</v>
      </c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R1198" s="184" t="s">
        <v>506</v>
      </c>
      <c r="AT1198" s="184" t="s">
        <v>400</v>
      </c>
      <c r="AU1198" s="184" t="s">
        <v>85</v>
      </c>
      <c r="AY1198" s="18" t="s">
        <v>337</v>
      </c>
      <c r="BE1198" s="185">
        <f>IF(N1198="základní",J1198,0)</f>
        <v>0</v>
      </c>
      <c r="BF1198" s="185">
        <f>IF(N1198="snížená",J1198,0)</f>
        <v>0</v>
      </c>
      <c r="BG1198" s="185">
        <f>IF(N1198="zákl. přenesená",J1198,0)</f>
        <v>0</v>
      </c>
      <c r="BH1198" s="185">
        <f>IF(N1198="sníž. přenesená",J1198,0)</f>
        <v>0</v>
      </c>
      <c r="BI1198" s="185">
        <f>IF(N1198="nulová",J1198,0)</f>
        <v>0</v>
      </c>
      <c r="BJ1198" s="18" t="s">
        <v>8</v>
      </c>
      <c r="BK1198" s="185">
        <f>ROUND(I1198*H1198,0)</f>
        <v>0</v>
      </c>
      <c r="BL1198" s="18" t="s">
        <v>409</v>
      </c>
      <c r="BM1198" s="184" t="s">
        <v>1912</v>
      </c>
    </row>
    <row r="1199" s="2" customFormat="1" ht="16.5" customHeight="1">
      <c r="A1199" s="37"/>
      <c r="B1199" s="172"/>
      <c r="C1199" s="173" t="s">
        <v>1913</v>
      </c>
      <c r="D1199" s="173" t="s">
        <v>339</v>
      </c>
      <c r="E1199" s="174" t="s">
        <v>1914</v>
      </c>
      <c r="F1199" s="175" t="s">
        <v>1915</v>
      </c>
      <c r="G1199" s="176" t="s">
        <v>496</v>
      </c>
      <c r="H1199" s="177">
        <v>1</v>
      </c>
      <c r="I1199" s="178"/>
      <c r="J1199" s="179">
        <f>ROUND(I1199*H1199,0)</f>
        <v>0</v>
      </c>
      <c r="K1199" s="175" t="s">
        <v>343</v>
      </c>
      <c r="L1199" s="38"/>
      <c r="M1199" s="180" t="s">
        <v>1</v>
      </c>
      <c r="N1199" s="181" t="s">
        <v>42</v>
      </c>
      <c r="O1199" s="76"/>
      <c r="P1199" s="182">
        <f>O1199*H1199</f>
        <v>0</v>
      </c>
      <c r="Q1199" s="182">
        <v>0.00043966250000000001</v>
      </c>
      <c r="R1199" s="182">
        <f>Q1199*H1199</f>
        <v>0.00043966250000000001</v>
      </c>
      <c r="S1199" s="182">
        <v>0</v>
      </c>
      <c r="T1199" s="183">
        <f>S1199*H1199</f>
        <v>0</v>
      </c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R1199" s="184" t="s">
        <v>409</v>
      </c>
      <c r="AT1199" s="184" t="s">
        <v>339</v>
      </c>
      <c r="AU1199" s="184" t="s">
        <v>85</v>
      </c>
      <c r="AY1199" s="18" t="s">
        <v>337</v>
      </c>
      <c r="BE1199" s="185">
        <f>IF(N1199="základní",J1199,0)</f>
        <v>0</v>
      </c>
      <c r="BF1199" s="185">
        <f>IF(N1199="snížená",J1199,0)</f>
        <v>0</v>
      </c>
      <c r="BG1199" s="185">
        <f>IF(N1199="zákl. přenesená",J1199,0)</f>
        <v>0</v>
      </c>
      <c r="BH1199" s="185">
        <f>IF(N1199="sníž. přenesená",J1199,0)</f>
        <v>0</v>
      </c>
      <c r="BI1199" s="185">
        <f>IF(N1199="nulová",J1199,0)</f>
        <v>0</v>
      </c>
      <c r="BJ1199" s="18" t="s">
        <v>8</v>
      </c>
      <c r="BK1199" s="185">
        <f>ROUND(I1199*H1199,0)</f>
        <v>0</v>
      </c>
      <c r="BL1199" s="18" t="s">
        <v>409</v>
      </c>
      <c r="BM1199" s="184" t="s">
        <v>1916</v>
      </c>
    </row>
    <row r="1200" s="13" customFormat="1">
      <c r="A1200" s="13"/>
      <c r="B1200" s="186"/>
      <c r="C1200" s="13"/>
      <c r="D1200" s="187" t="s">
        <v>345</v>
      </c>
      <c r="E1200" s="188" t="s">
        <v>1</v>
      </c>
      <c r="F1200" s="189" t="s">
        <v>1917</v>
      </c>
      <c r="G1200" s="13"/>
      <c r="H1200" s="190">
        <v>1</v>
      </c>
      <c r="I1200" s="191"/>
      <c r="J1200" s="13"/>
      <c r="K1200" s="13"/>
      <c r="L1200" s="186"/>
      <c r="M1200" s="192"/>
      <c r="N1200" s="193"/>
      <c r="O1200" s="193"/>
      <c r="P1200" s="193"/>
      <c r="Q1200" s="193"/>
      <c r="R1200" s="193"/>
      <c r="S1200" s="193"/>
      <c r="T1200" s="194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188" t="s">
        <v>345</v>
      </c>
      <c r="AU1200" s="188" t="s">
        <v>85</v>
      </c>
      <c r="AV1200" s="13" t="s">
        <v>85</v>
      </c>
      <c r="AW1200" s="13" t="s">
        <v>33</v>
      </c>
      <c r="AX1200" s="13" t="s">
        <v>8</v>
      </c>
      <c r="AY1200" s="188" t="s">
        <v>337</v>
      </c>
    </row>
    <row r="1201" s="2" customFormat="1" ht="33" customHeight="1">
      <c r="A1201" s="37"/>
      <c r="B1201" s="172"/>
      <c r="C1201" s="211" t="s">
        <v>1918</v>
      </c>
      <c r="D1201" s="211" t="s">
        <v>400</v>
      </c>
      <c r="E1201" s="212" t="s">
        <v>1919</v>
      </c>
      <c r="F1201" s="213" t="s">
        <v>1920</v>
      </c>
      <c r="G1201" s="214" t="s">
        <v>496</v>
      </c>
      <c r="H1201" s="215">
        <v>1</v>
      </c>
      <c r="I1201" s="216"/>
      <c r="J1201" s="217">
        <f>ROUND(I1201*H1201,0)</f>
        <v>0</v>
      </c>
      <c r="K1201" s="213" t="s">
        <v>343</v>
      </c>
      <c r="L1201" s="218"/>
      <c r="M1201" s="219" t="s">
        <v>1</v>
      </c>
      <c r="N1201" s="220" t="s">
        <v>42</v>
      </c>
      <c r="O1201" s="76"/>
      <c r="P1201" s="182">
        <f>O1201*H1201</f>
        <v>0</v>
      </c>
      <c r="Q1201" s="182">
        <v>0.029999999999999999</v>
      </c>
      <c r="R1201" s="182">
        <f>Q1201*H1201</f>
        <v>0.029999999999999999</v>
      </c>
      <c r="S1201" s="182">
        <v>0</v>
      </c>
      <c r="T1201" s="183">
        <f>S1201*H1201</f>
        <v>0</v>
      </c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R1201" s="184" t="s">
        <v>506</v>
      </c>
      <c r="AT1201" s="184" t="s">
        <v>400</v>
      </c>
      <c r="AU1201" s="184" t="s">
        <v>85</v>
      </c>
      <c r="AY1201" s="18" t="s">
        <v>337</v>
      </c>
      <c r="BE1201" s="185">
        <f>IF(N1201="základní",J1201,0)</f>
        <v>0</v>
      </c>
      <c r="BF1201" s="185">
        <f>IF(N1201="snížená",J1201,0)</f>
        <v>0</v>
      </c>
      <c r="BG1201" s="185">
        <f>IF(N1201="zákl. přenesená",J1201,0)</f>
        <v>0</v>
      </c>
      <c r="BH1201" s="185">
        <f>IF(N1201="sníž. přenesená",J1201,0)</f>
        <v>0</v>
      </c>
      <c r="BI1201" s="185">
        <f>IF(N1201="nulová",J1201,0)</f>
        <v>0</v>
      </c>
      <c r="BJ1201" s="18" t="s">
        <v>8</v>
      </c>
      <c r="BK1201" s="185">
        <f>ROUND(I1201*H1201,0)</f>
        <v>0</v>
      </c>
      <c r="BL1201" s="18" t="s">
        <v>409</v>
      </c>
      <c r="BM1201" s="184" t="s">
        <v>1921</v>
      </c>
    </row>
    <row r="1202" s="13" customFormat="1">
      <c r="A1202" s="13"/>
      <c r="B1202" s="186"/>
      <c r="C1202" s="13"/>
      <c r="D1202" s="187" t="s">
        <v>345</v>
      </c>
      <c r="E1202" s="188" t="s">
        <v>1</v>
      </c>
      <c r="F1202" s="189" t="s">
        <v>1917</v>
      </c>
      <c r="G1202" s="13"/>
      <c r="H1202" s="190">
        <v>1</v>
      </c>
      <c r="I1202" s="191"/>
      <c r="J1202" s="13"/>
      <c r="K1202" s="13"/>
      <c r="L1202" s="186"/>
      <c r="M1202" s="192"/>
      <c r="N1202" s="193"/>
      <c r="O1202" s="193"/>
      <c r="P1202" s="193"/>
      <c r="Q1202" s="193"/>
      <c r="R1202" s="193"/>
      <c r="S1202" s="193"/>
      <c r="T1202" s="194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188" t="s">
        <v>345</v>
      </c>
      <c r="AU1202" s="188" t="s">
        <v>85</v>
      </c>
      <c r="AV1202" s="13" t="s">
        <v>85</v>
      </c>
      <c r="AW1202" s="13" t="s">
        <v>33</v>
      </c>
      <c r="AX1202" s="13" t="s">
        <v>8</v>
      </c>
      <c r="AY1202" s="188" t="s">
        <v>337</v>
      </c>
    </row>
    <row r="1203" s="2" customFormat="1" ht="24.15" customHeight="1">
      <c r="A1203" s="37"/>
      <c r="B1203" s="172"/>
      <c r="C1203" s="173" t="s">
        <v>1922</v>
      </c>
      <c r="D1203" s="173" t="s">
        <v>339</v>
      </c>
      <c r="E1203" s="174" t="s">
        <v>1923</v>
      </c>
      <c r="F1203" s="175" t="s">
        <v>1924</v>
      </c>
      <c r="G1203" s="176" t="s">
        <v>342</v>
      </c>
      <c r="H1203" s="177">
        <v>29.992000000000001</v>
      </c>
      <c r="I1203" s="178"/>
      <c r="J1203" s="179">
        <f>ROUND(I1203*H1203,0)</f>
        <v>0</v>
      </c>
      <c r="K1203" s="175" t="s">
        <v>343</v>
      </c>
      <c r="L1203" s="38"/>
      <c r="M1203" s="180" t="s">
        <v>1</v>
      </c>
      <c r="N1203" s="181" t="s">
        <v>42</v>
      </c>
      <c r="O1203" s="76"/>
      <c r="P1203" s="182">
        <f>O1203*H1203</f>
        <v>0</v>
      </c>
      <c r="Q1203" s="182">
        <v>0</v>
      </c>
      <c r="R1203" s="182">
        <f>Q1203*H1203</f>
        <v>0</v>
      </c>
      <c r="S1203" s="182">
        <v>0.024649999999999998</v>
      </c>
      <c r="T1203" s="183">
        <f>S1203*H1203</f>
        <v>0.73930279999999993</v>
      </c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37"/>
      <c r="AE1203" s="37"/>
      <c r="AR1203" s="184" t="s">
        <v>409</v>
      </c>
      <c r="AT1203" s="184" t="s">
        <v>339</v>
      </c>
      <c r="AU1203" s="184" t="s">
        <v>85</v>
      </c>
      <c r="AY1203" s="18" t="s">
        <v>337</v>
      </c>
      <c r="BE1203" s="185">
        <f>IF(N1203="základní",J1203,0)</f>
        <v>0</v>
      </c>
      <c r="BF1203" s="185">
        <f>IF(N1203="snížená",J1203,0)</f>
        <v>0</v>
      </c>
      <c r="BG1203" s="185">
        <f>IF(N1203="zákl. přenesená",J1203,0)</f>
        <v>0</v>
      </c>
      <c r="BH1203" s="185">
        <f>IF(N1203="sníž. přenesená",J1203,0)</f>
        <v>0</v>
      </c>
      <c r="BI1203" s="185">
        <f>IF(N1203="nulová",J1203,0)</f>
        <v>0</v>
      </c>
      <c r="BJ1203" s="18" t="s">
        <v>8</v>
      </c>
      <c r="BK1203" s="185">
        <f>ROUND(I1203*H1203,0)</f>
        <v>0</v>
      </c>
      <c r="BL1203" s="18" t="s">
        <v>409</v>
      </c>
      <c r="BM1203" s="184" t="s">
        <v>1925</v>
      </c>
    </row>
    <row r="1204" s="13" customFormat="1">
      <c r="A1204" s="13"/>
      <c r="B1204" s="186"/>
      <c r="C1204" s="13"/>
      <c r="D1204" s="187" t="s">
        <v>345</v>
      </c>
      <c r="E1204" s="188" t="s">
        <v>1</v>
      </c>
      <c r="F1204" s="189" t="s">
        <v>1926</v>
      </c>
      <c r="G1204" s="13"/>
      <c r="H1204" s="190">
        <v>29.992000000000001</v>
      </c>
      <c r="I1204" s="191"/>
      <c r="J1204" s="13"/>
      <c r="K1204" s="13"/>
      <c r="L1204" s="186"/>
      <c r="M1204" s="192"/>
      <c r="N1204" s="193"/>
      <c r="O1204" s="193"/>
      <c r="P1204" s="193"/>
      <c r="Q1204" s="193"/>
      <c r="R1204" s="193"/>
      <c r="S1204" s="193"/>
      <c r="T1204" s="194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188" t="s">
        <v>345</v>
      </c>
      <c r="AU1204" s="188" t="s">
        <v>85</v>
      </c>
      <c r="AV1204" s="13" t="s">
        <v>85</v>
      </c>
      <c r="AW1204" s="13" t="s">
        <v>33</v>
      </c>
      <c r="AX1204" s="13" t="s">
        <v>8</v>
      </c>
      <c r="AY1204" s="188" t="s">
        <v>337</v>
      </c>
    </row>
    <row r="1205" s="2" customFormat="1" ht="24.15" customHeight="1">
      <c r="A1205" s="37"/>
      <c r="B1205" s="172"/>
      <c r="C1205" s="173" t="s">
        <v>1927</v>
      </c>
      <c r="D1205" s="173" t="s">
        <v>339</v>
      </c>
      <c r="E1205" s="174" t="s">
        <v>1928</v>
      </c>
      <c r="F1205" s="175" t="s">
        <v>1929</v>
      </c>
      <c r="G1205" s="176" t="s">
        <v>342</v>
      </c>
      <c r="H1205" s="177">
        <v>29.992000000000001</v>
      </c>
      <c r="I1205" s="178"/>
      <c r="J1205" s="179">
        <f>ROUND(I1205*H1205,0)</f>
        <v>0</v>
      </c>
      <c r="K1205" s="175" t="s">
        <v>343</v>
      </c>
      <c r="L1205" s="38"/>
      <c r="M1205" s="180" t="s">
        <v>1</v>
      </c>
      <c r="N1205" s="181" t="s">
        <v>42</v>
      </c>
      <c r="O1205" s="76"/>
      <c r="P1205" s="182">
        <f>O1205*H1205</f>
        <v>0</v>
      </c>
      <c r="Q1205" s="182">
        <v>0</v>
      </c>
      <c r="R1205" s="182">
        <f>Q1205*H1205</f>
        <v>0</v>
      </c>
      <c r="S1205" s="182">
        <v>0.0080000000000000002</v>
      </c>
      <c r="T1205" s="183">
        <f>S1205*H1205</f>
        <v>0.23993600000000001</v>
      </c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R1205" s="184" t="s">
        <v>409</v>
      </c>
      <c r="AT1205" s="184" t="s">
        <v>339</v>
      </c>
      <c r="AU1205" s="184" t="s">
        <v>85</v>
      </c>
      <c r="AY1205" s="18" t="s">
        <v>337</v>
      </c>
      <c r="BE1205" s="185">
        <f>IF(N1205="základní",J1205,0)</f>
        <v>0</v>
      </c>
      <c r="BF1205" s="185">
        <f>IF(N1205="snížená",J1205,0)</f>
        <v>0</v>
      </c>
      <c r="BG1205" s="185">
        <f>IF(N1205="zákl. přenesená",J1205,0)</f>
        <v>0</v>
      </c>
      <c r="BH1205" s="185">
        <f>IF(N1205="sníž. přenesená",J1205,0)</f>
        <v>0</v>
      </c>
      <c r="BI1205" s="185">
        <f>IF(N1205="nulová",J1205,0)</f>
        <v>0</v>
      </c>
      <c r="BJ1205" s="18" t="s">
        <v>8</v>
      </c>
      <c r="BK1205" s="185">
        <f>ROUND(I1205*H1205,0)</f>
        <v>0</v>
      </c>
      <c r="BL1205" s="18" t="s">
        <v>409</v>
      </c>
      <c r="BM1205" s="184" t="s">
        <v>1930</v>
      </c>
    </row>
    <row r="1206" s="13" customFormat="1">
      <c r="A1206" s="13"/>
      <c r="B1206" s="186"/>
      <c r="C1206" s="13"/>
      <c r="D1206" s="187" t="s">
        <v>345</v>
      </c>
      <c r="E1206" s="188" t="s">
        <v>1</v>
      </c>
      <c r="F1206" s="189" t="s">
        <v>1926</v>
      </c>
      <c r="G1206" s="13"/>
      <c r="H1206" s="190">
        <v>29.992000000000001</v>
      </c>
      <c r="I1206" s="191"/>
      <c r="J1206" s="13"/>
      <c r="K1206" s="13"/>
      <c r="L1206" s="186"/>
      <c r="M1206" s="192"/>
      <c r="N1206" s="193"/>
      <c r="O1206" s="193"/>
      <c r="P1206" s="193"/>
      <c r="Q1206" s="193"/>
      <c r="R1206" s="193"/>
      <c r="S1206" s="193"/>
      <c r="T1206" s="194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188" t="s">
        <v>345</v>
      </c>
      <c r="AU1206" s="188" t="s">
        <v>85</v>
      </c>
      <c r="AV1206" s="13" t="s">
        <v>85</v>
      </c>
      <c r="AW1206" s="13" t="s">
        <v>33</v>
      </c>
      <c r="AX1206" s="13" t="s">
        <v>8</v>
      </c>
      <c r="AY1206" s="188" t="s">
        <v>337</v>
      </c>
    </row>
    <row r="1207" s="2" customFormat="1" ht="24.15" customHeight="1">
      <c r="A1207" s="37"/>
      <c r="B1207" s="172"/>
      <c r="C1207" s="173" t="s">
        <v>1931</v>
      </c>
      <c r="D1207" s="173" t="s">
        <v>339</v>
      </c>
      <c r="E1207" s="174" t="s">
        <v>1932</v>
      </c>
      <c r="F1207" s="175" t="s">
        <v>1933</v>
      </c>
      <c r="G1207" s="176" t="s">
        <v>342</v>
      </c>
      <c r="H1207" s="177">
        <v>16.187999999999999</v>
      </c>
      <c r="I1207" s="178"/>
      <c r="J1207" s="179">
        <f>ROUND(I1207*H1207,0)</f>
        <v>0</v>
      </c>
      <c r="K1207" s="175" t="s">
        <v>343</v>
      </c>
      <c r="L1207" s="38"/>
      <c r="M1207" s="180" t="s">
        <v>1</v>
      </c>
      <c r="N1207" s="181" t="s">
        <v>42</v>
      </c>
      <c r="O1207" s="76"/>
      <c r="P1207" s="182">
        <f>O1207*H1207</f>
        <v>0</v>
      </c>
      <c r="Q1207" s="182">
        <v>0.00026848749999999999</v>
      </c>
      <c r="R1207" s="182">
        <f>Q1207*H1207</f>
        <v>0.0043462756499999993</v>
      </c>
      <c r="S1207" s="182">
        <v>0</v>
      </c>
      <c r="T1207" s="183">
        <f>S1207*H1207</f>
        <v>0</v>
      </c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R1207" s="184" t="s">
        <v>409</v>
      </c>
      <c r="AT1207" s="184" t="s">
        <v>339</v>
      </c>
      <c r="AU1207" s="184" t="s">
        <v>85</v>
      </c>
      <c r="AY1207" s="18" t="s">
        <v>337</v>
      </c>
      <c r="BE1207" s="185">
        <f>IF(N1207="základní",J1207,0)</f>
        <v>0</v>
      </c>
      <c r="BF1207" s="185">
        <f>IF(N1207="snížená",J1207,0)</f>
        <v>0</v>
      </c>
      <c r="BG1207" s="185">
        <f>IF(N1207="zákl. přenesená",J1207,0)</f>
        <v>0</v>
      </c>
      <c r="BH1207" s="185">
        <f>IF(N1207="sníž. přenesená",J1207,0)</f>
        <v>0</v>
      </c>
      <c r="BI1207" s="185">
        <f>IF(N1207="nulová",J1207,0)</f>
        <v>0</v>
      </c>
      <c r="BJ1207" s="18" t="s">
        <v>8</v>
      </c>
      <c r="BK1207" s="185">
        <f>ROUND(I1207*H1207,0)</f>
        <v>0</v>
      </c>
      <c r="BL1207" s="18" t="s">
        <v>409</v>
      </c>
      <c r="BM1207" s="184" t="s">
        <v>1934</v>
      </c>
    </row>
    <row r="1208" s="13" customFormat="1">
      <c r="A1208" s="13"/>
      <c r="B1208" s="186"/>
      <c r="C1208" s="13"/>
      <c r="D1208" s="187" t="s">
        <v>345</v>
      </c>
      <c r="E1208" s="188" t="s">
        <v>1</v>
      </c>
      <c r="F1208" s="189" t="s">
        <v>1935</v>
      </c>
      <c r="G1208" s="13"/>
      <c r="H1208" s="190">
        <v>2.0299999999999998</v>
      </c>
      <c r="I1208" s="191"/>
      <c r="J1208" s="13"/>
      <c r="K1208" s="13"/>
      <c r="L1208" s="186"/>
      <c r="M1208" s="192"/>
      <c r="N1208" s="193"/>
      <c r="O1208" s="193"/>
      <c r="P1208" s="193"/>
      <c r="Q1208" s="193"/>
      <c r="R1208" s="193"/>
      <c r="S1208" s="193"/>
      <c r="T1208" s="194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188" t="s">
        <v>345</v>
      </c>
      <c r="AU1208" s="188" t="s">
        <v>85</v>
      </c>
      <c r="AV1208" s="13" t="s">
        <v>85</v>
      </c>
      <c r="AW1208" s="13" t="s">
        <v>33</v>
      </c>
      <c r="AX1208" s="13" t="s">
        <v>77</v>
      </c>
      <c r="AY1208" s="188" t="s">
        <v>337</v>
      </c>
    </row>
    <row r="1209" s="13" customFormat="1">
      <c r="A1209" s="13"/>
      <c r="B1209" s="186"/>
      <c r="C1209" s="13"/>
      <c r="D1209" s="187" t="s">
        <v>345</v>
      </c>
      <c r="E1209" s="188" t="s">
        <v>1</v>
      </c>
      <c r="F1209" s="189" t="s">
        <v>1936</v>
      </c>
      <c r="G1209" s="13"/>
      <c r="H1209" s="190">
        <v>4.4100000000000001</v>
      </c>
      <c r="I1209" s="191"/>
      <c r="J1209" s="13"/>
      <c r="K1209" s="13"/>
      <c r="L1209" s="186"/>
      <c r="M1209" s="192"/>
      <c r="N1209" s="193"/>
      <c r="O1209" s="193"/>
      <c r="P1209" s="193"/>
      <c r="Q1209" s="193"/>
      <c r="R1209" s="193"/>
      <c r="S1209" s="193"/>
      <c r="T1209" s="194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188" t="s">
        <v>345</v>
      </c>
      <c r="AU1209" s="188" t="s">
        <v>85</v>
      </c>
      <c r="AV1209" s="13" t="s">
        <v>85</v>
      </c>
      <c r="AW1209" s="13" t="s">
        <v>33</v>
      </c>
      <c r="AX1209" s="13" t="s">
        <v>77</v>
      </c>
      <c r="AY1209" s="188" t="s">
        <v>337</v>
      </c>
    </row>
    <row r="1210" s="13" customFormat="1">
      <c r="A1210" s="13"/>
      <c r="B1210" s="186"/>
      <c r="C1210" s="13"/>
      <c r="D1210" s="187" t="s">
        <v>345</v>
      </c>
      <c r="E1210" s="188" t="s">
        <v>1</v>
      </c>
      <c r="F1210" s="189" t="s">
        <v>1937</v>
      </c>
      <c r="G1210" s="13"/>
      <c r="H1210" s="190">
        <v>3.6960000000000002</v>
      </c>
      <c r="I1210" s="191"/>
      <c r="J1210" s="13"/>
      <c r="K1210" s="13"/>
      <c r="L1210" s="186"/>
      <c r="M1210" s="192"/>
      <c r="N1210" s="193"/>
      <c r="O1210" s="193"/>
      <c r="P1210" s="193"/>
      <c r="Q1210" s="193"/>
      <c r="R1210" s="193"/>
      <c r="S1210" s="193"/>
      <c r="T1210" s="194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188" t="s">
        <v>345</v>
      </c>
      <c r="AU1210" s="188" t="s">
        <v>85</v>
      </c>
      <c r="AV1210" s="13" t="s">
        <v>85</v>
      </c>
      <c r="AW1210" s="13" t="s">
        <v>33</v>
      </c>
      <c r="AX1210" s="13" t="s">
        <v>77</v>
      </c>
      <c r="AY1210" s="188" t="s">
        <v>337</v>
      </c>
    </row>
    <row r="1211" s="13" customFormat="1">
      <c r="A1211" s="13"/>
      <c r="B1211" s="186"/>
      <c r="C1211" s="13"/>
      <c r="D1211" s="187" t="s">
        <v>345</v>
      </c>
      <c r="E1211" s="188" t="s">
        <v>1</v>
      </c>
      <c r="F1211" s="189" t="s">
        <v>1938</v>
      </c>
      <c r="G1211" s="13"/>
      <c r="H1211" s="190">
        <v>6.0519999999999996</v>
      </c>
      <c r="I1211" s="191"/>
      <c r="J1211" s="13"/>
      <c r="K1211" s="13"/>
      <c r="L1211" s="186"/>
      <c r="M1211" s="192"/>
      <c r="N1211" s="193"/>
      <c r="O1211" s="193"/>
      <c r="P1211" s="193"/>
      <c r="Q1211" s="193"/>
      <c r="R1211" s="193"/>
      <c r="S1211" s="193"/>
      <c r="T1211" s="194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188" t="s">
        <v>345</v>
      </c>
      <c r="AU1211" s="188" t="s">
        <v>85</v>
      </c>
      <c r="AV1211" s="13" t="s">
        <v>85</v>
      </c>
      <c r="AW1211" s="13" t="s">
        <v>33</v>
      </c>
      <c r="AX1211" s="13" t="s">
        <v>77</v>
      </c>
      <c r="AY1211" s="188" t="s">
        <v>337</v>
      </c>
    </row>
    <row r="1212" s="14" customFormat="1">
      <c r="A1212" s="14"/>
      <c r="B1212" s="195"/>
      <c r="C1212" s="14"/>
      <c r="D1212" s="187" t="s">
        <v>345</v>
      </c>
      <c r="E1212" s="196" t="s">
        <v>1</v>
      </c>
      <c r="F1212" s="197" t="s">
        <v>363</v>
      </c>
      <c r="G1212" s="14"/>
      <c r="H1212" s="198">
        <v>16.187999999999999</v>
      </c>
      <c r="I1212" s="199"/>
      <c r="J1212" s="14"/>
      <c r="K1212" s="14"/>
      <c r="L1212" s="195"/>
      <c r="M1212" s="200"/>
      <c r="N1212" s="201"/>
      <c r="O1212" s="201"/>
      <c r="P1212" s="201"/>
      <c r="Q1212" s="201"/>
      <c r="R1212" s="201"/>
      <c r="S1212" s="201"/>
      <c r="T1212" s="202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196" t="s">
        <v>345</v>
      </c>
      <c r="AU1212" s="196" t="s">
        <v>85</v>
      </c>
      <c r="AV1212" s="14" t="s">
        <v>88</v>
      </c>
      <c r="AW1212" s="14" t="s">
        <v>33</v>
      </c>
      <c r="AX1212" s="14" t="s">
        <v>8</v>
      </c>
      <c r="AY1212" s="196" t="s">
        <v>337</v>
      </c>
    </row>
    <row r="1213" s="2" customFormat="1" ht="24.15" customHeight="1">
      <c r="A1213" s="37"/>
      <c r="B1213" s="172"/>
      <c r="C1213" s="211" t="s">
        <v>1939</v>
      </c>
      <c r="D1213" s="211" t="s">
        <v>400</v>
      </c>
      <c r="E1213" s="212" t="s">
        <v>1940</v>
      </c>
      <c r="F1213" s="213" t="s">
        <v>1941</v>
      </c>
      <c r="G1213" s="214" t="s">
        <v>342</v>
      </c>
      <c r="H1213" s="215">
        <v>16.187999999999999</v>
      </c>
      <c r="I1213" s="216"/>
      <c r="J1213" s="217">
        <f>ROUND(I1213*H1213,0)</f>
        <v>0</v>
      </c>
      <c r="K1213" s="213" t="s">
        <v>343</v>
      </c>
      <c r="L1213" s="218"/>
      <c r="M1213" s="219" t="s">
        <v>1</v>
      </c>
      <c r="N1213" s="220" t="s">
        <v>42</v>
      </c>
      <c r="O1213" s="76"/>
      <c r="P1213" s="182">
        <f>O1213*H1213</f>
        <v>0</v>
      </c>
      <c r="Q1213" s="182">
        <v>0.036810000000000002</v>
      </c>
      <c r="R1213" s="182">
        <f>Q1213*H1213</f>
        <v>0.59588028000000004</v>
      </c>
      <c r="S1213" s="182">
        <v>0</v>
      </c>
      <c r="T1213" s="183">
        <f>S1213*H1213</f>
        <v>0</v>
      </c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R1213" s="184" t="s">
        <v>506</v>
      </c>
      <c r="AT1213" s="184" t="s">
        <v>400</v>
      </c>
      <c r="AU1213" s="184" t="s">
        <v>85</v>
      </c>
      <c r="AY1213" s="18" t="s">
        <v>337</v>
      </c>
      <c r="BE1213" s="185">
        <f>IF(N1213="základní",J1213,0)</f>
        <v>0</v>
      </c>
      <c r="BF1213" s="185">
        <f>IF(N1213="snížená",J1213,0)</f>
        <v>0</v>
      </c>
      <c r="BG1213" s="185">
        <f>IF(N1213="zákl. přenesená",J1213,0)</f>
        <v>0</v>
      </c>
      <c r="BH1213" s="185">
        <f>IF(N1213="sníž. přenesená",J1213,0)</f>
        <v>0</v>
      </c>
      <c r="BI1213" s="185">
        <f>IF(N1213="nulová",J1213,0)</f>
        <v>0</v>
      </c>
      <c r="BJ1213" s="18" t="s">
        <v>8</v>
      </c>
      <c r="BK1213" s="185">
        <f>ROUND(I1213*H1213,0)</f>
        <v>0</v>
      </c>
      <c r="BL1213" s="18" t="s">
        <v>409</v>
      </c>
      <c r="BM1213" s="184" t="s">
        <v>1942</v>
      </c>
    </row>
    <row r="1214" s="13" customFormat="1">
      <c r="A1214" s="13"/>
      <c r="B1214" s="186"/>
      <c r="C1214" s="13"/>
      <c r="D1214" s="187" t="s">
        <v>345</v>
      </c>
      <c r="E1214" s="188" t="s">
        <v>1</v>
      </c>
      <c r="F1214" s="189" t="s">
        <v>1935</v>
      </c>
      <c r="G1214" s="13"/>
      <c r="H1214" s="190">
        <v>2.0299999999999998</v>
      </c>
      <c r="I1214" s="191"/>
      <c r="J1214" s="13"/>
      <c r="K1214" s="13"/>
      <c r="L1214" s="186"/>
      <c r="M1214" s="192"/>
      <c r="N1214" s="193"/>
      <c r="O1214" s="193"/>
      <c r="P1214" s="193"/>
      <c r="Q1214" s="193"/>
      <c r="R1214" s="193"/>
      <c r="S1214" s="193"/>
      <c r="T1214" s="194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188" t="s">
        <v>345</v>
      </c>
      <c r="AU1214" s="188" t="s">
        <v>85</v>
      </c>
      <c r="AV1214" s="13" t="s">
        <v>85</v>
      </c>
      <c r="AW1214" s="13" t="s">
        <v>33</v>
      </c>
      <c r="AX1214" s="13" t="s">
        <v>77</v>
      </c>
      <c r="AY1214" s="188" t="s">
        <v>337</v>
      </c>
    </row>
    <row r="1215" s="13" customFormat="1">
      <c r="A1215" s="13"/>
      <c r="B1215" s="186"/>
      <c r="C1215" s="13"/>
      <c r="D1215" s="187" t="s">
        <v>345</v>
      </c>
      <c r="E1215" s="188" t="s">
        <v>1</v>
      </c>
      <c r="F1215" s="189" t="s">
        <v>1936</v>
      </c>
      <c r="G1215" s="13"/>
      <c r="H1215" s="190">
        <v>4.4100000000000001</v>
      </c>
      <c r="I1215" s="191"/>
      <c r="J1215" s="13"/>
      <c r="K1215" s="13"/>
      <c r="L1215" s="186"/>
      <c r="M1215" s="192"/>
      <c r="N1215" s="193"/>
      <c r="O1215" s="193"/>
      <c r="P1215" s="193"/>
      <c r="Q1215" s="193"/>
      <c r="R1215" s="193"/>
      <c r="S1215" s="193"/>
      <c r="T1215" s="194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188" t="s">
        <v>345</v>
      </c>
      <c r="AU1215" s="188" t="s">
        <v>85</v>
      </c>
      <c r="AV1215" s="13" t="s">
        <v>85</v>
      </c>
      <c r="AW1215" s="13" t="s">
        <v>33</v>
      </c>
      <c r="AX1215" s="13" t="s">
        <v>77</v>
      </c>
      <c r="AY1215" s="188" t="s">
        <v>337</v>
      </c>
    </row>
    <row r="1216" s="13" customFormat="1">
      <c r="A1216" s="13"/>
      <c r="B1216" s="186"/>
      <c r="C1216" s="13"/>
      <c r="D1216" s="187" t="s">
        <v>345</v>
      </c>
      <c r="E1216" s="188" t="s">
        <v>1</v>
      </c>
      <c r="F1216" s="189" t="s">
        <v>1937</v>
      </c>
      <c r="G1216" s="13"/>
      <c r="H1216" s="190">
        <v>3.6960000000000002</v>
      </c>
      <c r="I1216" s="191"/>
      <c r="J1216" s="13"/>
      <c r="K1216" s="13"/>
      <c r="L1216" s="186"/>
      <c r="M1216" s="192"/>
      <c r="N1216" s="193"/>
      <c r="O1216" s="193"/>
      <c r="P1216" s="193"/>
      <c r="Q1216" s="193"/>
      <c r="R1216" s="193"/>
      <c r="S1216" s="193"/>
      <c r="T1216" s="194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188" t="s">
        <v>345</v>
      </c>
      <c r="AU1216" s="188" t="s">
        <v>85</v>
      </c>
      <c r="AV1216" s="13" t="s">
        <v>85</v>
      </c>
      <c r="AW1216" s="13" t="s">
        <v>33</v>
      </c>
      <c r="AX1216" s="13" t="s">
        <v>77</v>
      </c>
      <c r="AY1216" s="188" t="s">
        <v>337</v>
      </c>
    </row>
    <row r="1217" s="13" customFormat="1">
      <c r="A1217" s="13"/>
      <c r="B1217" s="186"/>
      <c r="C1217" s="13"/>
      <c r="D1217" s="187" t="s">
        <v>345</v>
      </c>
      <c r="E1217" s="188" t="s">
        <v>1</v>
      </c>
      <c r="F1217" s="189" t="s">
        <v>1938</v>
      </c>
      <c r="G1217" s="13"/>
      <c r="H1217" s="190">
        <v>6.0519999999999996</v>
      </c>
      <c r="I1217" s="191"/>
      <c r="J1217" s="13"/>
      <c r="K1217" s="13"/>
      <c r="L1217" s="186"/>
      <c r="M1217" s="192"/>
      <c r="N1217" s="193"/>
      <c r="O1217" s="193"/>
      <c r="P1217" s="193"/>
      <c r="Q1217" s="193"/>
      <c r="R1217" s="193"/>
      <c r="S1217" s="193"/>
      <c r="T1217" s="194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188" t="s">
        <v>345</v>
      </c>
      <c r="AU1217" s="188" t="s">
        <v>85</v>
      </c>
      <c r="AV1217" s="13" t="s">
        <v>85</v>
      </c>
      <c r="AW1217" s="13" t="s">
        <v>33</v>
      </c>
      <c r="AX1217" s="13" t="s">
        <v>77</v>
      </c>
      <c r="AY1217" s="188" t="s">
        <v>337</v>
      </c>
    </row>
    <row r="1218" s="14" customFormat="1">
      <c r="A1218" s="14"/>
      <c r="B1218" s="195"/>
      <c r="C1218" s="14"/>
      <c r="D1218" s="187" t="s">
        <v>345</v>
      </c>
      <c r="E1218" s="196" t="s">
        <v>1</v>
      </c>
      <c r="F1218" s="197" t="s">
        <v>363</v>
      </c>
      <c r="G1218" s="14"/>
      <c r="H1218" s="198">
        <v>16.187999999999999</v>
      </c>
      <c r="I1218" s="199"/>
      <c r="J1218" s="14"/>
      <c r="K1218" s="14"/>
      <c r="L1218" s="195"/>
      <c r="M1218" s="200"/>
      <c r="N1218" s="201"/>
      <c r="O1218" s="201"/>
      <c r="P1218" s="201"/>
      <c r="Q1218" s="201"/>
      <c r="R1218" s="201"/>
      <c r="S1218" s="201"/>
      <c r="T1218" s="202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196" t="s">
        <v>345</v>
      </c>
      <c r="AU1218" s="196" t="s">
        <v>85</v>
      </c>
      <c r="AV1218" s="14" t="s">
        <v>88</v>
      </c>
      <c r="AW1218" s="14" t="s">
        <v>33</v>
      </c>
      <c r="AX1218" s="14" t="s">
        <v>8</v>
      </c>
      <c r="AY1218" s="196" t="s">
        <v>337</v>
      </c>
    </row>
    <row r="1219" s="2" customFormat="1" ht="24.15" customHeight="1">
      <c r="A1219" s="37"/>
      <c r="B1219" s="172"/>
      <c r="C1219" s="173" t="s">
        <v>1943</v>
      </c>
      <c r="D1219" s="173" t="s">
        <v>339</v>
      </c>
      <c r="E1219" s="174" t="s">
        <v>1944</v>
      </c>
      <c r="F1219" s="175" t="s">
        <v>1945</v>
      </c>
      <c r="G1219" s="176" t="s">
        <v>496</v>
      </c>
      <c r="H1219" s="177">
        <v>9</v>
      </c>
      <c r="I1219" s="178"/>
      <c r="J1219" s="179">
        <f>ROUND(I1219*H1219,0)</f>
        <v>0</v>
      </c>
      <c r="K1219" s="175" t="s">
        <v>343</v>
      </c>
      <c r="L1219" s="38"/>
      <c r="M1219" s="180" t="s">
        <v>1</v>
      </c>
      <c r="N1219" s="181" t="s">
        <v>42</v>
      </c>
      <c r="O1219" s="76"/>
      <c r="P1219" s="182">
        <f>O1219*H1219</f>
        <v>0</v>
      </c>
      <c r="Q1219" s="182">
        <v>0.00026848749999999999</v>
      </c>
      <c r="R1219" s="182">
        <f>Q1219*H1219</f>
        <v>0.0024163875</v>
      </c>
      <c r="S1219" s="182">
        <v>0</v>
      </c>
      <c r="T1219" s="183">
        <f>S1219*H1219</f>
        <v>0</v>
      </c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R1219" s="184" t="s">
        <v>409</v>
      </c>
      <c r="AT1219" s="184" t="s">
        <v>339</v>
      </c>
      <c r="AU1219" s="184" t="s">
        <v>85</v>
      </c>
      <c r="AY1219" s="18" t="s">
        <v>337</v>
      </c>
      <c r="BE1219" s="185">
        <f>IF(N1219="základní",J1219,0)</f>
        <v>0</v>
      </c>
      <c r="BF1219" s="185">
        <f>IF(N1219="snížená",J1219,0)</f>
        <v>0</v>
      </c>
      <c r="BG1219" s="185">
        <f>IF(N1219="zákl. přenesená",J1219,0)</f>
        <v>0</v>
      </c>
      <c r="BH1219" s="185">
        <f>IF(N1219="sníž. přenesená",J1219,0)</f>
        <v>0</v>
      </c>
      <c r="BI1219" s="185">
        <f>IF(N1219="nulová",J1219,0)</f>
        <v>0</v>
      </c>
      <c r="BJ1219" s="18" t="s">
        <v>8</v>
      </c>
      <c r="BK1219" s="185">
        <f>ROUND(I1219*H1219,0)</f>
        <v>0</v>
      </c>
      <c r="BL1219" s="18" t="s">
        <v>409</v>
      </c>
      <c r="BM1219" s="184" t="s">
        <v>1946</v>
      </c>
    </row>
    <row r="1220" s="13" customFormat="1">
      <c r="A1220" s="13"/>
      <c r="B1220" s="186"/>
      <c r="C1220" s="13"/>
      <c r="D1220" s="187" t="s">
        <v>345</v>
      </c>
      <c r="E1220" s="188" t="s">
        <v>1</v>
      </c>
      <c r="F1220" s="189" t="s">
        <v>1947</v>
      </c>
      <c r="G1220" s="13"/>
      <c r="H1220" s="190">
        <v>3</v>
      </c>
      <c r="I1220" s="191"/>
      <c r="J1220" s="13"/>
      <c r="K1220" s="13"/>
      <c r="L1220" s="186"/>
      <c r="M1220" s="192"/>
      <c r="N1220" s="193"/>
      <c r="O1220" s="193"/>
      <c r="P1220" s="193"/>
      <c r="Q1220" s="193"/>
      <c r="R1220" s="193"/>
      <c r="S1220" s="193"/>
      <c r="T1220" s="194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188" t="s">
        <v>345</v>
      </c>
      <c r="AU1220" s="188" t="s">
        <v>85</v>
      </c>
      <c r="AV1220" s="13" t="s">
        <v>85</v>
      </c>
      <c r="AW1220" s="13" t="s">
        <v>33</v>
      </c>
      <c r="AX1220" s="13" t="s">
        <v>77</v>
      </c>
      <c r="AY1220" s="188" t="s">
        <v>337</v>
      </c>
    </row>
    <row r="1221" s="13" customFormat="1">
      <c r="A1221" s="13"/>
      <c r="B1221" s="186"/>
      <c r="C1221" s="13"/>
      <c r="D1221" s="187" t="s">
        <v>345</v>
      </c>
      <c r="E1221" s="188" t="s">
        <v>1</v>
      </c>
      <c r="F1221" s="189" t="s">
        <v>1948</v>
      </c>
      <c r="G1221" s="13"/>
      <c r="H1221" s="190">
        <v>2</v>
      </c>
      <c r="I1221" s="191"/>
      <c r="J1221" s="13"/>
      <c r="K1221" s="13"/>
      <c r="L1221" s="186"/>
      <c r="M1221" s="192"/>
      <c r="N1221" s="193"/>
      <c r="O1221" s="193"/>
      <c r="P1221" s="193"/>
      <c r="Q1221" s="193"/>
      <c r="R1221" s="193"/>
      <c r="S1221" s="193"/>
      <c r="T1221" s="194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188" t="s">
        <v>345</v>
      </c>
      <c r="AU1221" s="188" t="s">
        <v>85</v>
      </c>
      <c r="AV1221" s="13" t="s">
        <v>85</v>
      </c>
      <c r="AW1221" s="13" t="s">
        <v>33</v>
      </c>
      <c r="AX1221" s="13" t="s">
        <v>77</v>
      </c>
      <c r="AY1221" s="188" t="s">
        <v>337</v>
      </c>
    </row>
    <row r="1222" s="13" customFormat="1">
      <c r="A1222" s="13"/>
      <c r="B1222" s="186"/>
      <c r="C1222" s="13"/>
      <c r="D1222" s="187" t="s">
        <v>345</v>
      </c>
      <c r="E1222" s="188" t="s">
        <v>1</v>
      </c>
      <c r="F1222" s="189" t="s">
        <v>1949</v>
      </c>
      <c r="G1222" s="13"/>
      <c r="H1222" s="190">
        <v>1</v>
      </c>
      <c r="I1222" s="191"/>
      <c r="J1222" s="13"/>
      <c r="K1222" s="13"/>
      <c r="L1222" s="186"/>
      <c r="M1222" s="192"/>
      <c r="N1222" s="193"/>
      <c r="O1222" s="193"/>
      <c r="P1222" s="193"/>
      <c r="Q1222" s="193"/>
      <c r="R1222" s="193"/>
      <c r="S1222" s="193"/>
      <c r="T1222" s="194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188" t="s">
        <v>345</v>
      </c>
      <c r="AU1222" s="188" t="s">
        <v>85</v>
      </c>
      <c r="AV1222" s="13" t="s">
        <v>85</v>
      </c>
      <c r="AW1222" s="13" t="s">
        <v>33</v>
      </c>
      <c r="AX1222" s="13" t="s">
        <v>77</v>
      </c>
      <c r="AY1222" s="188" t="s">
        <v>337</v>
      </c>
    </row>
    <row r="1223" s="13" customFormat="1">
      <c r="A1223" s="13"/>
      <c r="B1223" s="186"/>
      <c r="C1223" s="13"/>
      <c r="D1223" s="187" t="s">
        <v>345</v>
      </c>
      <c r="E1223" s="188" t="s">
        <v>1</v>
      </c>
      <c r="F1223" s="189" t="s">
        <v>1950</v>
      </c>
      <c r="G1223" s="13"/>
      <c r="H1223" s="190">
        <v>2</v>
      </c>
      <c r="I1223" s="191"/>
      <c r="J1223" s="13"/>
      <c r="K1223" s="13"/>
      <c r="L1223" s="186"/>
      <c r="M1223" s="192"/>
      <c r="N1223" s="193"/>
      <c r="O1223" s="193"/>
      <c r="P1223" s="193"/>
      <c r="Q1223" s="193"/>
      <c r="R1223" s="193"/>
      <c r="S1223" s="193"/>
      <c r="T1223" s="194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188" t="s">
        <v>345</v>
      </c>
      <c r="AU1223" s="188" t="s">
        <v>85</v>
      </c>
      <c r="AV1223" s="13" t="s">
        <v>85</v>
      </c>
      <c r="AW1223" s="13" t="s">
        <v>33</v>
      </c>
      <c r="AX1223" s="13" t="s">
        <v>77</v>
      </c>
      <c r="AY1223" s="188" t="s">
        <v>337</v>
      </c>
    </row>
    <row r="1224" s="13" customFormat="1">
      <c r="A1224" s="13"/>
      <c r="B1224" s="186"/>
      <c r="C1224" s="13"/>
      <c r="D1224" s="187" t="s">
        <v>345</v>
      </c>
      <c r="E1224" s="188" t="s">
        <v>1</v>
      </c>
      <c r="F1224" s="189" t="s">
        <v>1951</v>
      </c>
      <c r="G1224" s="13"/>
      <c r="H1224" s="190">
        <v>1</v>
      </c>
      <c r="I1224" s="191"/>
      <c r="J1224" s="13"/>
      <c r="K1224" s="13"/>
      <c r="L1224" s="186"/>
      <c r="M1224" s="192"/>
      <c r="N1224" s="193"/>
      <c r="O1224" s="193"/>
      <c r="P1224" s="193"/>
      <c r="Q1224" s="193"/>
      <c r="R1224" s="193"/>
      <c r="S1224" s="193"/>
      <c r="T1224" s="194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188" t="s">
        <v>345</v>
      </c>
      <c r="AU1224" s="188" t="s">
        <v>85</v>
      </c>
      <c r="AV1224" s="13" t="s">
        <v>85</v>
      </c>
      <c r="AW1224" s="13" t="s">
        <v>33</v>
      </c>
      <c r="AX1224" s="13" t="s">
        <v>77</v>
      </c>
      <c r="AY1224" s="188" t="s">
        <v>337</v>
      </c>
    </row>
    <row r="1225" s="14" customFormat="1">
      <c r="A1225" s="14"/>
      <c r="B1225" s="195"/>
      <c r="C1225" s="14"/>
      <c r="D1225" s="187" t="s">
        <v>345</v>
      </c>
      <c r="E1225" s="196" t="s">
        <v>1</v>
      </c>
      <c r="F1225" s="197" t="s">
        <v>363</v>
      </c>
      <c r="G1225" s="14"/>
      <c r="H1225" s="198">
        <v>9</v>
      </c>
      <c r="I1225" s="199"/>
      <c r="J1225" s="14"/>
      <c r="K1225" s="14"/>
      <c r="L1225" s="195"/>
      <c r="M1225" s="200"/>
      <c r="N1225" s="201"/>
      <c r="O1225" s="201"/>
      <c r="P1225" s="201"/>
      <c r="Q1225" s="201"/>
      <c r="R1225" s="201"/>
      <c r="S1225" s="201"/>
      <c r="T1225" s="202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196" t="s">
        <v>345</v>
      </c>
      <c r="AU1225" s="196" t="s">
        <v>85</v>
      </c>
      <c r="AV1225" s="14" t="s">
        <v>88</v>
      </c>
      <c r="AW1225" s="14" t="s">
        <v>33</v>
      </c>
      <c r="AX1225" s="14" t="s">
        <v>8</v>
      </c>
      <c r="AY1225" s="196" t="s">
        <v>337</v>
      </c>
    </row>
    <row r="1226" s="2" customFormat="1" ht="21.75" customHeight="1">
      <c r="A1226" s="37"/>
      <c r="B1226" s="172"/>
      <c r="C1226" s="211" t="s">
        <v>1952</v>
      </c>
      <c r="D1226" s="211" t="s">
        <v>400</v>
      </c>
      <c r="E1226" s="212" t="s">
        <v>1953</v>
      </c>
      <c r="F1226" s="213" t="s">
        <v>1954</v>
      </c>
      <c r="G1226" s="214" t="s">
        <v>342</v>
      </c>
      <c r="H1226" s="215">
        <v>7.8600000000000003</v>
      </c>
      <c r="I1226" s="216"/>
      <c r="J1226" s="217">
        <f>ROUND(I1226*H1226,0)</f>
        <v>0</v>
      </c>
      <c r="K1226" s="213" t="s">
        <v>343</v>
      </c>
      <c r="L1226" s="218"/>
      <c r="M1226" s="219" t="s">
        <v>1</v>
      </c>
      <c r="N1226" s="220" t="s">
        <v>42</v>
      </c>
      <c r="O1226" s="76"/>
      <c r="P1226" s="182">
        <f>O1226*H1226</f>
        <v>0</v>
      </c>
      <c r="Q1226" s="182">
        <v>0.040280000000000003</v>
      </c>
      <c r="R1226" s="182">
        <f>Q1226*H1226</f>
        <v>0.31660080000000002</v>
      </c>
      <c r="S1226" s="182">
        <v>0</v>
      </c>
      <c r="T1226" s="183">
        <f>S1226*H1226</f>
        <v>0</v>
      </c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R1226" s="184" t="s">
        <v>506</v>
      </c>
      <c r="AT1226" s="184" t="s">
        <v>400</v>
      </c>
      <c r="AU1226" s="184" t="s">
        <v>85</v>
      </c>
      <c r="AY1226" s="18" t="s">
        <v>337</v>
      </c>
      <c r="BE1226" s="185">
        <f>IF(N1226="základní",J1226,0)</f>
        <v>0</v>
      </c>
      <c r="BF1226" s="185">
        <f>IF(N1226="snížená",J1226,0)</f>
        <v>0</v>
      </c>
      <c r="BG1226" s="185">
        <f>IF(N1226="zákl. přenesená",J1226,0)</f>
        <v>0</v>
      </c>
      <c r="BH1226" s="185">
        <f>IF(N1226="sníž. přenesená",J1226,0)</f>
        <v>0</v>
      </c>
      <c r="BI1226" s="185">
        <f>IF(N1226="nulová",J1226,0)</f>
        <v>0</v>
      </c>
      <c r="BJ1226" s="18" t="s">
        <v>8</v>
      </c>
      <c r="BK1226" s="185">
        <f>ROUND(I1226*H1226,0)</f>
        <v>0</v>
      </c>
      <c r="BL1226" s="18" t="s">
        <v>409</v>
      </c>
      <c r="BM1226" s="184" t="s">
        <v>1955</v>
      </c>
    </row>
    <row r="1227" s="13" customFormat="1">
      <c r="A1227" s="13"/>
      <c r="B1227" s="186"/>
      <c r="C1227" s="13"/>
      <c r="D1227" s="187" t="s">
        <v>345</v>
      </c>
      <c r="E1227" s="188" t="s">
        <v>1</v>
      </c>
      <c r="F1227" s="189" t="s">
        <v>1956</v>
      </c>
      <c r="G1227" s="13"/>
      <c r="H1227" s="190">
        <v>2.1000000000000001</v>
      </c>
      <c r="I1227" s="191"/>
      <c r="J1227" s="13"/>
      <c r="K1227" s="13"/>
      <c r="L1227" s="186"/>
      <c r="M1227" s="192"/>
      <c r="N1227" s="193"/>
      <c r="O1227" s="193"/>
      <c r="P1227" s="193"/>
      <c r="Q1227" s="193"/>
      <c r="R1227" s="193"/>
      <c r="S1227" s="193"/>
      <c r="T1227" s="194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188" t="s">
        <v>345</v>
      </c>
      <c r="AU1227" s="188" t="s">
        <v>85</v>
      </c>
      <c r="AV1227" s="13" t="s">
        <v>85</v>
      </c>
      <c r="AW1227" s="13" t="s">
        <v>33</v>
      </c>
      <c r="AX1227" s="13" t="s">
        <v>77</v>
      </c>
      <c r="AY1227" s="188" t="s">
        <v>337</v>
      </c>
    </row>
    <row r="1228" s="13" customFormat="1">
      <c r="A1228" s="13"/>
      <c r="B1228" s="186"/>
      <c r="C1228" s="13"/>
      <c r="D1228" s="187" t="s">
        <v>345</v>
      </c>
      <c r="E1228" s="188" t="s">
        <v>1</v>
      </c>
      <c r="F1228" s="189" t="s">
        <v>1957</v>
      </c>
      <c r="G1228" s="13"/>
      <c r="H1228" s="190">
        <v>1.9199999999999999</v>
      </c>
      <c r="I1228" s="191"/>
      <c r="J1228" s="13"/>
      <c r="K1228" s="13"/>
      <c r="L1228" s="186"/>
      <c r="M1228" s="192"/>
      <c r="N1228" s="193"/>
      <c r="O1228" s="193"/>
      <c r="P1228" s="193"/>
      <c r="Q1228" s="193"/>
      <c r="R1228" s="193"/>
      <c r="S1228" s="193"/>
      <c r="T1228" s="194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188" t="s">
        <v>345</v>
      </c>
      <c r="AU1228" s="188" t="s">
        <v>85</v>
      </c>
      <c r="AV1228" s="13" t="s">
        <v>85</v>
      </c>
      <c r="AW1228" s="13" t="s">
        <v>33</v>
      </c>
      <c r="AX1228" s="13" t="s">
        <v>77</v>
      </c>
      <c r="AY1228" s="188" t="s">
        <v>337</v>
      </c>
    </row>
    <row r="1229" s="13" customFormat="1">
      <c r="A1229" s="13"/>
      <c r="B1229" s="186"/>
      <c r="C1229" s="13"/>
      <c r="D1229" s="187" t="s">
        <v>345</v>
      </c>
      <c r="E1229" s="188" t="s">
        <v>1</v>
      </c>
      <c r="F1229" s="189" t="s">
        <v>1958</v>
      </c>
      <c r="G1229" s="13"/>
      <c r="H1229" s="190">
        <v>0.95999999999999996</v>
      </c>
      <c r="I1229" s="191"/>
      <c r="J1229" s="13"/>
      <c r="K1229" s="13"/>
      <c r="L1229" s="186"/>
      <c r="M1229" s="192"/>
      <c r="N1229" s="193"/>
      <c r="O1229" s="193"/>
      <c r="P1229" s="193"/>
      <c r="Q1229" s="193"/>
      <c r="R1229" s="193"/>
      <c r="S1229" s="193"/>
      <c r="T1229" s="194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188" t="s">
        <v>345</v>
      </c>
      <c r="AU1229" s="188" t="s">
        <v>85</v>
      </c>
      <c r="AV1229" s="13" t="s">
        <v>85</v>
      </c>
      <c r="AW1229" s="13" t="s">
        <v>33</v>
      </c>
      <c r="AX1229" s="13" t="s">
        <v>77</v>
      </c>
      <c r="AY1229" s="188" t="s">
        <v>337</v>
      </c>
    </row>
    <row r="1230" s="13" customFormat="1">
      <c r="A1230" s="13"/>
      <c r="B1230" s="186"/>
      <c r="C1230" s="13"/>
      <c r="D1230" s="187" t="s">
        <v>345</v>
      </c>
      <c r="E1230" s="188" t="s">
        <v>1</v>
      </c>
      <c r="F1230" s="189" t="s">
        <v>1959</v>
      </c>
      <c r="G1230" s="13"/>
      <c r="H1230" s="190">
        <v>1.9199999999999999</v>
      </c>
      <c r="I1230" s="191"/>
      <c r="J1230" s="13"/>
      <c r="K1230" s="13"/>
      <c r="L1230" s="186"/>
      <c r="M1230" s="192"/>
      <c r="N1230" s="193"/>
      <c r="O1230" s="193"/>
      <c r="P1230" s="193"/>
      <c r="Q1230" s="193"/>
      <c r="R1230" s="193"/>
      <c r="S1230" s="193"/>
      <c r="T1230" s="194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188" t="s">
        <v>345</v>
      </c>
      <c r="AU1230" s="188" t="s">
        <v>85</v>
      </c>
      <c r="AV1230" s="13" t="s">
        <v>85</v>
      </c>
      <c r="AW1230" s="13" t="s">
        <v>33</v>
      </c>
      <c r="AX1230" s="13" t="s">
        <v>77</v>
      </c>
      <c r="AY1230" s="188" t="s">
        <v>337</v>
      </c>
    </row>
    <row r="1231" s="13" customFormat="1">
      <c r="A1231" s="13"/>
      <c r="B1231" s="186"/>
      <c r="C1231" s="13"/>
      <c r="D1231" s="187" t="s">
        <v>345</v>
      </c>
      <c r="E1231" s="188" t="s">
        <v>1</v>
      </c>
      <c r="F1231" s="189" t="s">
        <v>1960</v>
      </c>
      <c r="G1231" s="13"/>
      <c r="H1231" s="190">
        <v>0.95999999999999996</v>
      </c>
      <c r="I1231" s="191"/>
      <c r="J1231" s="13"/>
      <c r="K1231" s="13"/>
      <c r="L1231" s="186"/>
      <c r="M1231" s="192"/>
      <c r="N1231" s="193"/>
      <c r="O1231" s="193"/>
      <c r="P1231" s="193"/>
      <c r="Q1231" s="193"/>
      <c r="R1231" s="193"/>
      <c r="S1231" s="193"/>
      <c r="T1231" s="194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188" t="s">
        <v>345</v>
      </c>
      <c r="AU1231" s="188" t="s">
        <v>85</v>
      </c>
      <c r="AV1231" s="13" t="s">
        <v>85</v>
      </c>
      <c r="AW1231" s="13" t="s">
        <v>33</v>
      </c>
      <c r="AX1231" s="13" t="s">
        <v>77</v>
      </c>
      <c r="AY1231" s="188" t="s">
        <v>337</v>
      </c>
    </row>
    <row r="1232" s="14" customFormat="1">
      <c r="A1232" s="14"/>
      <c r="B1232" s="195"/>
      <c r="C1232" s="14"/>
      <c r="D1232" s="187" t="s">
        <v>345</v>
      </c>
      <c r="E1232" s="196" t="s">
        <v>1</v>
      </c>
      <c r="F1232" s="197" t="s">
        <v>363</v>
      </c>
      <c r="G1232" s="14"/>
      <c r="H1232" s="198">
        <v>7.8599999999999994</v>
      </c>
      <c r="I1232" s="199"/>
      <c r="J1232" s="14"/>
      <c r="K1232" s="14"/>
      <c r="L1232" s="195"/>
      <c r="M1232" s="200"/>
      <c r="N1232" s="201"/>
      <c r="O1232" s="201"/>
      <c r="P1232" s="201"/>
      <c r="Q1232" s="201"/>
      <c r="R1232" s="201"/>
      <c r="S1232" s="201"/>
      <c r="T1232" s="202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196" t="s">
        <v>345</v>
      </c>
      <c r="AU1232" s="196" t="s">
        <v>85</v>
      </c>
      <c r="AV1232" s="14" t="s">
        <v>88</v>
      </c>
      <c r="AW1232" s="14" t="s">
        <v>33</v>
      </c>
      <c r="AX1232" s="14" t="s">
        <v>8</v>
      </c>
      <c r="AY1232" s="196" t="s">
        <v>337</v>
      </c>
    </row>
    <row r="1233" s="2" customFormat="1" ht="24.15" customHeight="1">
      <c r="A1233" s="37"/>
      <c r="B1233" s="172"/>
      <c r="C1233" s="173" t="s">
        <v>1961</v>
      </c>
      <c r="D1233" s="173" t="s">
        <v>339</v>
      </c>
      <c r="E1233" s="174" t="s">
        <v>1962</v>
      </c>
      <c r="F1233" s="175" t="s">
        <v>1963</v>
      </c>
      <c r="G1233" s="176" t="s">
        <v>433</v>
      </c>
      <c r="H1233" s="177">
        <v>82.920000000000002</v>
      </c>
      <c r="I1233" s="178"/>
      <c r="J1233" s="179">
        <f>ROUND(I1233*H1233,0)</f>
        <v>0</v>
      </c>
      <c r="K1233" s="175" t="s">
        <v>343</v>
      </c>
      <c r="L1233" s="38"/>
      <c r="M1233" s="180" t="s">
        <v>1</v>
      </c>
      <c r="N1233" s="181" t="s">
        <v>42</v>
      </c>
      <c r="O1233" s="76"/>
      <c r="P1233" s="182">
        <f>O1233*H1233</f>
        <v>0</v>
      </c>
      <c r="Q1233" s="182">
        <v>0.00015025109999999999</v>
      </c>
      <c r="R1233" s="182">
        <f>Q1233*H1233</f>
        <v>0.012458821211999999</v>
      </c>
      <c r="S1233" s="182">
        <v>0</v>
      </c>
      <c r="T1233" s="183">
        <f>S1233*H1233</f>
        <v>0</v>
      </c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R1233" s="184" t="s">
        <v>409</v>
      </c>
      <c r="AT1233" s="184" t="s">
        <v>339</v>
      </c>
      <c r="AU1233" s="184" t="s">
        <v>85</v>
      </c>
      <c r="AY1233" s="18" t="s">
        <v>337</v>
      </c>
      <c r="BE1233" s="185">
        <f>IF(N1233="základní",J1233,0)</f>
        <v>0</v>
      </c>
      <c r="BF1233" s="185">
        <f>IF(N1233="snížená",J1233,0)</f>
        <v>0</v>
      </c>
      <c r="BG1233" s="185">
        <f>IF(N1233="zákl. přenesená",J1233,0)</f>
        <v>0</v>
      </c>
      <c r="BH1233" s="185">
        <f>IF(N1233="sníž. přenesená",J1233,0)</f>
        <v>0</v>
      </c>
      <c r="BI1233" s="185">
        <f>IF(N1233="nulová",J1233,0)</f>
        <v>0</v>
      </c>
      <c r="BJ1233" s="18" t="s">
        <v>8</v>
      </c>
      <c r="BK1233" s="185">
        <f>ROUND(I1233*H1233,0)</f>
        <v>0</v>
      </c>
      <c r="BL1233" s="18" t="s">
        <v>409</v>
      </c>
      <c r="BM1233" s="184" t="s">
        <v>1964</v>
      </c>
    </row>
    <row r="1234" s="13" customFormat="1">
      <c r="A1234" s="13"/>
      <c r="B1234" s="186"/>
      <c r="C1234" s="13"/>
      <c r="D1234" s="187" t="s">
        <v>345</v>
      </c>
      <c r="E1234" s="188" t="s">
        <v>1</v>
      </c>
      <c r="F1234" s="189" t="s">
        <v>1965</v>
      </c>
      <c r="G1234" s="13"/>
      <c r="H1234" s="190">
        <v>10.199999999999999</v>
      </c>
      <c r="I1234" s="191"/>
      <c r="J1234" s="13"/>
      <c r="K1234" s="13"/>
      <c r="L1234" s="186"/>
      <c r="M1234" s="192"/>
      <c r="N1234" s="193"/>
      <c r="O1234" s="193"/>
      <c r="P1234" s="193"/>
      <c r="Q1234" s="193"/>
      <c r="R1234" s="193"/>
      <c r="S1234" s="193"/>
      <c r="T1234" s="194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188" t="s">
        <v>345</v>
      </c>
      <c r="AU1234" s="188" t="s">
        <v>85</v>
      </c>
      <c r="AV1234" s="13" t="s">
        <v>85</v>
      </c>
      <c r="AW1234" s="13" t="s">
        <v>33</v>
      </c>
      <c r="AX1234" s="13" t="s">
        <v>77</v>
      </c>
      <c r="AY1234" s="188" t="s">
        <v>337</v>
      </c>
    </row>
    <row r="1235" s="13" customFormat="1">
      <c r="A1235" s="13"/>
      <c r="B1235" s="186"/>
      <c r="C1235" s="13"/>
      <c r="D1235" s="187" t="s">
        <v>345</v>
      </c>
      <c r="E1235" s="188" t="s">
        <v>1</v>
      </c>
      <c r="F1235" s="189" t="s">
        <v>1966</v>
      </c>
      <c r="G1235" s="13"/>
      <c r="H1235" s="190">
        <v>5.7000000000000002</v>
      </c>
      <c r="I1235" s="191"/>
      <c r="J1235" s="13"/>
      <c r="K1235" s="13"/>
      <c r="L1235" s="186"/>
      <c r="M1235" s="192"/>
      <c r="N1235" s="193"/>
      <c r="O1235" s="193"/>
      <c r="P1235" s="193"/>
      <c r="Q1235" s="193"/>
      <c r="R1235" s="193"/>
      <c r="S1235" s="193"/>
      <c r="T1235" s="194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188" t="s">
        <v>345</v>
      </c>
      <c r="AU1235" s="188" t="s">
        <v>85</v>
      </c>
      <c r="AV1235" s="13" t="s">
        <v>85</v>
      </c>
      <c r="AW1235" s="13" t="s">
        <v>33</v>
      </c>
      <c r="AX1235" s="13" t="s">
        <v>77</v>
      </c>
      <c r="AY1235" s="188" t="s">
        <v>337</v>
      </c>
    </row>
    <row r="1236" s="13" customFormat="1">
      <c r="A1236" s="13"/>
      <c r="B1236" s="186"/>
      <c r="C1236" s="13"/>
      <c r="D1236" s="187" t="s">
        <v>345</v>
      </c>
      <c r="E1236" s="188" t="s">
        <v>1</v>
      </c>
      <c r="F1236" s="189" t="s">
        <v>1967</v>
      </c>
      <c r="G1236" s="13"/>
      <c r="H1236" s="190">
        <v>11.880000000000001</v>
      </c>
      <c r="I1236" s="191"/>
      <c r="J1236" s="13"/>
      <c r="K1236" s="13"/>
      <c r="L1236" s="186"/>
      <c r="M1236" s="192"/>
      <c r="N1236" s="193"/>
      <c r="O1236" s="193"/>
      <c r="P1236" s="193"/>
      <c r="Q1236" s="193"/>
      <c r="R1236" s="193"/>
      <c r="S1236" s="193"/>
      <c r="T1236" s="194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188" t="s">
        <v>345</v>
      </c>
      <c r="AU1236" s="188" t="s">
        <v>85</v>
      </c>
      <c r="AV1236" s="13" t="s">
        <v>85</v>
      </c>
      <c r="AW1236" s="13" t="s">
        <v>33</v>
      </c>
      <c r="AX1236" s="13" t="s">
        <v>77</v>
      </c>
      <c r="AY1236" s="188" t="s">
        <v>337</v>
      </c>
    </row>
    <row r="1237" s="13" customFormat="1">
      <c r="A1237" s="13"/>
      <c r="B1237" s="186"/>
      <c r="C1237" s="13"/>
      <c r="D1237" s="187" t="s">
        <v>345</v>
      </c>
      <c r="E1237" s="188" t="s">
        <v>1</v>
      </c>
      <c r="F1237" s="189" t="s">
        <v>1968</v>
      </c>
      <c r="G1237" s="13"/>
      <c r="H1237" s="190">
        <v>8</v>
      </c>
      <c r="I1237" s="191"/>
      <c r="J1237" s="13"/>
      <c r="K1237" s="13"/>
      <c r="L1237" s="186"/>
      <c r="M1237" s="192"/>
      <c r="N1237" s="193"/>
      <c r="O1237" s="193"/>
      <c r="P1237" s="193"/>
      <c r="Q1237" s="193"/>
      <c r="R1237" s="193"/>
      <c r="S1237" s="193"/>
      <c r="T1237" s="194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188" t="s">
        <v>345</v>
      </c>
      <c r="AU1237" s="188" t="s">
        <v>85</v>
      </c>
      <c r="AV1237" s="13" t="s">
        <v>85</v>
      </c>
      <c r="AW1237" s="13" t="s">
        <v>33</v>
      </c>
      <c r="AX1237" s="13" t="s">
        <v>77</v>
      </c>
      <c r="AY1237" s="188" t="s">
        <v>337</v>
      </c>
    </row>
    <row r="1238" s="13" customFormat="1">
      <c r="A1238" s="13"/>
      <c r="B1238" s="186"/>
      <c r="C1238" s="13"/>
      <c r="D1238" s="187" t="s">
        <v>345</v>
      </c>
      <c r="E1238" s="188" t="s">
        <v>1</v>
      </c>
      <c r="F1238" s="189" t="s">
        <v>1969</v>
      </c>
      <c r="G1238" s="13"/>
      <c r="H1238" s="190">
        <v>14.039999999999999</v>
      </c>
      <c r="I1238" s="191"/>
      <c r="J1238" s="13"/>
      <c r="K1238" s="13"/>
      <c r="L1238" s="186"/>
      <c r="M1238" s="192"/>
      <c r="N1238" s="193"/>
      <c r="O1238" s="193"/>
      <c r="P1238" s="193"/>
      <c r="Q1238" s="193"/>
      <c r="R1238" s="193"/>
      <c r="S1238" s="193"/>
      <c r="T1238" s="194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188" t="s">
        <v>345</v>
      </c>
      <c r="AU1238" s="188" t="s">
        <v>85</v>
      </c>
      <c r="AV1238" s="13" t="s">
        <v>85</v>
      </c>
      <c r="AW1238" s="13" t="s">
        <v>33</v>
      </c>
      <c r="AX1238" s="13" t="s">
        <v>77</v>
      </c>
      <c r="AY1238" s="188" t="s">
        <v>337</v>
      </c>
    </row>
    <row r="1239" s="13" customFormat="1">
      <c r="A1239" s="13"/>
      <c r="B1239" s="186"/>
      <c r="C1239" s="13"/>
      <c r="D1239" s="187" t="s">
        <v>345</v>
      </c>
      <c r="E1239" s="188" t="s">
        <v>1</v>
      </c>
      <c r="F1239" s="189" t="s">
        <v>1970</v>
      </c>
      <c r="G1239" s="13"/>
      <c r="H1239" s="190">
        <v>17.100000000000001</v>
      </c>
      <c r="I1239" s="191"/>
      <c r="J1239" s="13"/>
      <c r="K1239" s="13"/>
      <c r="L1239" s="186"/>
      <c r="M1239" s="192"/>
      <c r="N1239" s="193"/>
      <c r="O1239" s="193"/>
      <c r="P1239" s="193"/>
      <c r="Q1239" s="193"/>
      <c r="R1239" s="193"/>
      <c r="S1239" s="193"/>
      <c r="T1239" s="194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188" t="s">
        <v>345</v>
      </c>
      <c r="AU1239" s="188" t="s">
        <v>85</v>
      </c>
      <c r="AV1239" s="13" t="s">
        <v>85</v>
      </c>
      <c r="AW1239" s="13" t="s">
        <v>33</v>
      </c>
      <c r="AX1239" s="13" t="s">
        <v>77</v>
      </c>
      <c r="AY1239" s="188" t="s">
        <v>337</v>
      </c>
    </row>
    <row r="1240" s="13" customFormat="1">
      <c r="A1240" s="13"/>
      <c r="B1240" s="186"/>
      <c r="C1240" s="13"/>
      <c r="D1240" s="187" t="s">
        <v>345</v>
      </c>
      <c r="E1240" s="188" t="s">
        <v>1</v>
      </c>
      <c r="F1240" s="189" t="s">
        <v>1971</v>
      </c>
      <c r="G1240" s="13"/>
      <c r="H1240" s="190">
        <v>4</v>
      </c>
      <c r="I1240" s="191"/>
      <c r="J1240" s="13"/>
      <c r="K1240" s="13"/>
      <c r="L1240" s="186"/>
      <c r="M1240" s="192"/>
      <c r="N1240" s="193"/>
      <c r="O1240" s="193"/>
      <c r="P1240" s="193"/>
      <c r="Q1240" s="193"/>
      <c r="R1240" s="193"/>
      <c r="S1240" s="193"/>
      <c r="T1240" s="194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188" t="s">
        <v>345</v>
      </c>
      <c r="AU1240" s="188" t="s">
        <v>85</v>
      </c>
      <c r="AV1240" s="13" t="s">
        <v>85</v>
      </c>
      <c r="AW1240" s="13" t="s">
        <v>33</v>
      </c>
      <c r="AX1240" s="13" t="s">
        <v>77</v>
      </c>
      <c r="AY1240" s="188" t="s">
        <v>337</v>
      </c>
    </row>
    <row r="1241" s="13" customFormat="1">
      <c r="A1241" s="13"/>
      <c r="B1241" s="186"/>
      <c r="C1241" s="13"/>
      <c r="D1241" s="187" t="s">
        <v>345</v>
      </c>
      <c r="E1241" s="188" t="s">
        <v>1</v>
      </c>
      <c r="F1241" s="189" t="s">
        <v>1972</v>
      </c>
      <c r="G1241" s="13"/>
      <c r="H1241" s="190">
        <v>8</v>
      </c>
      <c r="I1241" s="191"/>
      <c r="J1241" s="13"/>
      <c r="K1241" s="13"/>
      <c r="L1241" s="186"/>
      <c r="M1241" s="192"/>
      <c r="N1241" s="193"/>
      <c r="O1241" s="193"/>
      <c r="P1241" s="193"/>
      <c r="Q1241" s="193"/>
      <c r="R1241" s="193"/>
      <c r="S1241" s="193"/>
      <c r="T1241" s="194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188" t="s">
        <v>345</v>
      </c>
      <c r="AU1241" s="188" t="s">
        <v>85</v>
      </c>
      <c r="AV1241" s="13" t="s">
        <v>85</v>
      </c>
      <c r="AW1241" s="13" t="s">
        <v>33</v>
      </c>
      <c r="AX1241" s="13" t="s">
        <v>77</v>
      </c>
      <c r="AY1241" s="188" t="s">
        <v>337</v>
      </c>
    </row>
    <row r="1242" s="13" customFormat="1">
      <c r="A1242" s="13"/>
      <c r="B1242" s="186"/>
      <c r="C1242" s="13"/>
      <c r="D1242" s="187" t="s">
        <v>345</v>
      </c>
      <c r="E1242" s="188" t="s">
        <v>1</v>
      </c>
      <c r="F1242" s="189" t="s">
        <v>1973</v>
      </c>
      <c r="G1242" s="13"/>
      <c r="H1242" s="190">
        <v>4</v>
      </c>
      <c r="I1242" s="191"/>
      <c r="J1242" s="13"/>
      <c r="K1242" s="13"/>
      <c r="L1242" s="186"/>
      <c r="M1242" s="192"/>
      <c r="N1242" s="193"/>
      <c r="O1242" s="193"/>
      <c r="P1242" s="193"/>
      <c r="Q1242" s="193"/>
      <c r="R1242" s="193"/>
      <c r="S1242" s="193"/>
      <c r="T1242" s="194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188" t="s">
        <v>345</v>
      </c>
      <c r="AU1242" s="188" t="s">
        <v>85</v>
      </c>
      <c r="AV1242" s="13" t="s">
        <v>85</v>
      </c>
      <c r="AW1242" s="13" t="s">
        <v>33</v>
      </c>
      <c r="AX1242" s="13" t="s">
        <v>77</v>
      </c>
      <c r="AY1242" s="188" t="s">
        <v>337</v>
      </c>
    </row>
    <row r="1243" s="14" customFormat="1">
      <c r="A1243" s="14"/>
      <c r="B1243" s="195"/>
      <c r="C1243" s="14"/>
      <c r="D1243" s="187" t="s">
        <v>345</v>
      </c>
      <c r="E1243" s="196" t="s">
        <v>1</v>
      </c>
      <c r="F1243" s="197" t="s">
        <v>363</v>
      </c>
      <c r="G1243" s="14"/>
      <c r="H1243" s="198">
        <v>82.920000000000002</v>
      </c>
      <c r="I1243" s="199"/>
      <c r="J1243" s="14"/>
      <c r="K1243" s="14"/>
      <c r="L1243" s="195"/>
      <c r="M1243" s="200"/>
      <c r="N1243" s="201"/>
      <c r="O1243" s="201"/>
      <c r="P1243" s="201"/>
      <c r="Q1243" s="201"/>
      <c r="R1243" s="201"/>
      <c r="S1243" s="201"/>
      <c r="T1243" s="202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196" t="s">
        <v>345</v>
      </c>
      <c r="AU1243" s="196" t="s">
        <v>85</v>
      </c>
      <c r="AV1243" s="14" t="s">
        <v>88</v>
      </c>
      <c r="AW1243" s="14" t="s">
        <v>33</v>
      </c>
      <c r="AX1243" s="14" t="s">
        <v>8</v>
      </c>
      <c r="AY1243" s="196" t="s">
        <v>337</v>
      </c>
    </row>
    <row r="1244" s="2" customFormat="1" ht="24.15" customHeight="1">
      <c r="A1244" s="37"/>
      <c r="B1244" s="172"/>
      <c r="C1244" s="173" t="s">
        <v>1974</v>
      </c>
      <c r="D1244" s="173" t="s">
        <v>339</v>
      </c>
      <c r="E1244" s="174" t="s">
        <v>1975</v>
      </c>
      <c r="F1244" s="175" t="s">
        <v>1976</v>
      </c>
      <c r="G1244" s="176" t="s">
        <v>496</v>
      </c>
      <c r="H1244" s="177">
        <v>3</v>
      </c>
      <c r="I1244" s="178"/>
      <c r="J1244" s="179">
        <f>ROUND(I1244*H1244,0)</f>
        <v>0</v>
      </c>
      <c r="K1244" s="175" t="s">
        <v>343</v>
      </c>
      <c r="L1244" s="38"/>
      <c r="M1244" s="180" t="s">
        <v>1</v>
      </c>
      <c r="N1244" s="181" t="s">
        <v>42</v>
      </c>
      <c r="O1244" s="76"/>
      <c r="P1244" s="182">
        <f>O1244*H1244</f>
        <v>0</v>
      </c>
      <c r="Q1244" s="182">
        <v>0</v>
      </c>
      <c r="R1244" s="182">
        <f>Q1244*H1244</f>
        <v>0</v>
      </c>
      <c r="S1244" s="182">
        <v>0</v>
      </c>
      <c r="T1244" s="183">
        <f>S1244*H1244</f>
        <v>0</v>
      </c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R1244" s="184" t="s">
        <v>409</v>
      </c>
      <c r="AT1244" s="184" t="s">
        <v>339</v>
      </c>
      <c r="AU1244" s="184" t="s">
        <v>85</v>
      </c>
      <c r="AY1244" s="18" t="s">
        <v>337</v>
      </c>
      <c r="BE1244" s="185">
        <f>IF(N1244="základní",J1244,0)</f>
        <v>0</v>
      </c>
      <c r="BF1244" s="185">
        <f>IF(N1244="snížená",J1244,0)</f>
        <v>0</v>
      </c>
      <c r="BG1244" s="185">
        <f>IF(N1244="zákl. přenesená",J1244,0)</f>
        <v>0</v>
      </c>
      <c r="BH1244" s="185">
        <f>IF(N1244="sníž. přenesená",J1244,0)</f>
        <v>0</v>
      </c>
      <c r="BI1244" s="185">
        <f>IF(N1244="nulová",J1244,0)</f>
        <v>0</v>
      </c>
      <c r="BJ1244" s="18" t="s">
        <v>8</v>
      </c>
      <c r="BK1244" s="185">
        <f>ROUND(I1244*H1244,0)</f>
        <v>0</v>
      </c>
      <c r="BL1244" s="18" t="s">
        <v>409</v>
      </c>
      <c r="BM1244" s="184" t="s">
        <v>1977</v>
      </c>
    </row>
    <row r="1245" s="13" customFormat="1">
      <c r="A1245" s="13"/>
      <c r="B1245" s="186"/>
      <c r="C1245" s="13"/>
      <c r="D1245" s="187" t="s">
        <v>345</v>
      </c>
      <c r="E1245" s="188" t="s">
        <v>1</v>
      </c>
      <c r="F1245" s="189" t="s">
        <v>1978</v>
      </c>
      <c r="G1245" s="13"/>
      <c r="H1245" s="190">
        <v>1</v>
      </c>
      <c r="I1245" s="191"/>
      <c r="J1245" s="13"/>
      <c r="K1245" s="13"/>
      <c r="L1245" s="186"/>
      <c r="M1245" s="192"/>
      <c r="N1245" s="193"/>
      <c r="O1245" s="193"/>
      <c r="P1245" s="193"/>
      <c r="Q1245" s="193"/>
      <c r="R1245" s="193"/>
      <c r="S1245" s="193"/>
      <c r="T1245" s="194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188" t="s">
        <v>345</v>
      </c>
      <c r="AU1245" s="188" t="s">
        <v>85</v>
      </c>
      <c r="AV1245" s="13" t="s">
        <v>85</v>
      </c>
      <c r="AW1245" s="13" t="s">
        <v>33</v>
      </c>
      <c r="AX1245" s="13" t="s">
        <v>77</v>
      </c>
      <c r="AY1245" s="188" t="s">
        <v>337</v>
      </c>
    </row>
    <row r="1246" s="13" customFormat="1">
      <c r="A1246" s="13"/>
      <c r="B1246" s="186"/>
      <c r="C1246" s="13"/>
      <c r="D1246" s="187" t="s">
        <v>345</v>
      </c>
      <c r="E1246" s="188" t="s">
        <v>1</v>
      </c>
      <c r="F1246" s="189" t="s">
        <v>1979</v>
      </c>
      <c r="G1246" s="13"/>
      <c r="H1246" s="190">
        <v>1</v>
      </c>
      <c r="I1246" s="191"/>
      <c r="J1246" s="13"/>
      <c r="K1246" s="13"/>
      <c r="L1246" s="186"/>
      <c r="M1246" s="192"/>
      <c r="N1246" s="193"/>
      <c r="O1246" s="193"/>
      <c r="P1246" s="193"/>
      <c r="Q1246" s="193"/>
      <c r="R1246" s="193"/>
      <c r="S1246" s="193"/>
      <c r="T1246" s="194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188" t="s">
        <v>345</v>
      </c>
      <c r="AU1246" s="188" t="s">
        <v>85</v>
      </c>
      <c r="AV1246" s="13" t="s">
        <v>85</v>
      </c>
      <c r="AW1246" s="13" t="s">
        <v>33</v>
      </c>
      <c r="AX1246" s="13" t="s">
        <v>77</v>
      </c>
      <c r="AY1246" s="188" t="s">
        <v>337</v>
      </c>
    </row>
    <row r="1247" s="13" customFormat="1">
      <c r="A1247" s="13"/>
      <c r="B1247" s="186"/>
      <c r="C1247" s="13"/>
      <c r="D1247" s="187" t="s">
        <v>345</v>
      </c>
      <c r="E1247" s="188" t="s">
        <v>1</v>
      </c>
      <c r="F1247" s="189" t="s">
        <v>1047</v>
      </c>
      <c r="G1247" s="13"/>
      <c r="H1247" s="190">
        <v>1</v>
      </c>
      <c r="I1247" s="191"/>
      <c r="J1247" s="13"/>
      <c r="K1247" s="13"/>
      <c r="L1247" s="186"/>
      <c r="M1247" s="192"/>
      <c r="N1247" s="193"/>
      <c r="O1247" s="193"/>
      <c r="P1247" s="193"/>
      <c r="Q1247" s="193"/>
      <c r="R1247" s="193"/>
      <c r="S1247" s="193"/>
      <c r="T1247" s="194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188" t="s">
        <v>345</v>
      </c>
      <c r="AU1247" s="188" t="s">
        <v>85</v>
      </c>
      <c r="AV1247" s="13" t="s">
        <v>85</v>
      </c>
      <c r="AW1247" s="13" t="s">
        <v>33</v>
      </c>
      <c r="AX1247" s="13" t="s">
        <v>77</v>
      </c>
      <c r="AY1247" s="188" t="s">
        <v>337</v>
      </c>
    </row>
    <row r="1248" s="14" customFormat="1">
      <c r="A1248" s="14"/>
      <c r="B1248" s="195"/>
      <c r="C1248" s="14"/>
      <c r="D1248" s="187" t="s">
        <v>345</v>
      </c>
      <c r="E1248" s="196" t="s">
        <v>1</v>
      </c>
      <c r="F1248" s="197" t="s">
        <v>363</v>
      </c>
      <c r="G1248" s="14"/>
      <c r="H1248" s="198">
        <v>3</v>
      </c>
      <c r="I1248" s="199"/>
      <c r="J1248" s="14"/>
      <c r="K1248" s="14"/>
      <c r="L1248" s="195"/>
      <c r="M1248" s="200"/>
      <c r="N1248" s="201"/>
      <c r="O1248" s="201"/>
      <c r="P1248" s="201"/>
      <c r="Q1248" s="201"/>
      <c r="R1248" s="201"/>
      <c r="S1248" s="201"/>
      <c r="T1248" s="202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196" t="s">
        <v>345</v>
      </c>
      <c r="AU1248" s="196" t="s">
        <v>85</v>
      </c>
      <c r="AV1248" s="14" t="s">
        <v>88</v>
      </c>
      <c r="AW1248" s="14" t="s">
        <v>33</v>
      </c>
      <c r="AX1248" s="14" t="s">
        <v>8</v>
      </c>
      <c r="AY1248" s="196" t="s">
        <v>337</v>
      </c>
    </row>
    <row r="1249" s="2" customFormat="1" ht="24.15" customHeight="1">
      <c r="A1249" s="37"/>
      <c r="B1249" s="172"/>
      <c r="C1249" s="211" t="s">
        <v>1980</v>
      </c>
      <c r="D1249" s="211" t="s">
        <v>400</v>
      </c>
      <c r="E1249" s="212" t="s">
        <v>1981</v>
      </c>
      <c r="F1249" s="213" t="s">
        <v>1982</v>
      </c>
      <c r="G1249" s="214" t="s">
        <v>496</v>
      </c>
      <c r="H1249" s="215">
        <v>1</v>
      </c>
      <c r="I1249" s="216"/>
      <c r="J1249" s="217">
        <f>ROUND(I1249*H1249,0)</f>
        <v>0</v>
      </c>
      <c r="K1249" s="213" t="s">
        <v>343</v>
      </c>
      <c r="L1249" s="218"/>
      <c r="M1249" s="219" t="s">
        <v>1</v>
      </c>
      <c r="N1249" s="220" t="s">
        <v>42</v>
      </c>
      <c r="O1249" s="76"/>
      <c r="P1249" s="182">
        <f>O1249*H1249</f>
        <v>0</v>
      </c>
      <c r="Q1249" s="182">
        <v>0.016</v>
      </c>
      <c r="R1249" s="182">
        <f>Q1249*H1249</f>
        <v>0.016</v>
      </c>
      <c r="S1249" s="182">
        <v>0</v>
      </c>
      <c r="T1249" s="183">
        <f>S1249*H1249</f>
        <v>0</v>
      </c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R1249" s="184" t="s">
        <v>506</v>
      </c>
      <c r="AT1249" s="184" t="s">
        <v>400</v>
      </c>
      <c r="AU1249" s="184" t="s">
        <v>85</v>
      </c>
      <c r="AY1249" s="18" t="s">
        <v>337</v>
      </c>
      <c r="BE1249" s="185">
        <f>IF(N1249="základní",J1249,0)</f>
        <v>0</v>
      </c>
      <c r="BF1249" s="185">
        <f>IF(N1249="snížená",J1249,0)</f>
        <v>0</v>
      </c>
      <c r="BG1249" s="185">
        <f>IF(N1249="zákl. přenesená",J1249,0)</f>
        <v>0</v>
      </c>
      <c r="BH1249" s="185">
        <f>IF(N1249="sníž. přenesená",J1249,0)</f>
        <v>0</v>
      </c>
      <c r="BI1249" s="185">
        <f>IF(N1249="nulová",J1249,0)</f>
        <v>0</v>
      </c>
      <c r="BJ1249" s="18" t="s">
        <v>8</v>
      </c>
      <c r="BK1249" s="185">
        <f>ROUND(I1249*H1249,0)</f>
        <v>0</v>
      </c>
      <c r="BL1249" s="18" t="s">
        <v>409</v>
      </c>
      <c r="BM1249" s="184" t="s">
        <v>1983</v>
      </c>
    </row>
    <row r="1250" s="13" customFormat="1">
      <c r="A1250" s="13"/>
      <c r="B1250" s="186"/>
      <c r="C1250" s="13"/>
      <c r="D1250" s="187" t="s">
        <v>345</v>
      </c>
      <c r="E1250" s="188" t="s">
        <v>1</v>
      </c>
      <c r="F1250" s="189" t="s">
        <v>1979</v>
      </c>
      <c r="G1250" s="13"/>
      <c r="H1250" s="190">
        <v>1</v>
      </c>
      <c r="I1250" s="191"/>
      <c r="J1250" s="13"/>
      <c r="K1250" s="13"/>
      <c r="L1250" s="186"/>
      <c r="M1250" s="192"/>
      <c r="N1250" s="193"/>
      <c r="O1250" s="193"/>
      <c r="P1250" s="193"/>
      <c r="Q1250" s="193"/>
      <c r="R1250" s="193"/>
      <c r="S1250" s="193"/>
      <c r="T1250" s="194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188" t="s">
        <v>345</v>
      </c>
      <c r="AU1250" s="188" t="s">
        <v>85</v>
      </c>
      <c r="AV1250" s="13" t="s">
        <v>85</v>
      </c>
      <c r="AW1250" s="13" t="s">
        <v>33</v>
      </c>
      <c r="AX1250" s="13" t="s">
        <v>8</v>
      </c>
      <c r="AY1250" s="188" t="s">
        <v>337</v>
      </c>
    </row>
    <row r="1251" s="2" customFormat="1" ht="24.15" customHeight="1">
      <c r="A1251" s="37"/>
      <c r="B1251" s="172"/>
      <c r="C1251" s="211" t="s">
        <v>1984</v>
      </c>
      <c r="D1251" s="211" t="s">
        <v>400</v>
      </c>
      <c r="E1251" s="212" t="s">
        <v>1985</v>
      </c>
      <c r="F1251" s="213" t="s">
        <v>1986</v>
      </c>
      <c r="G1251" s="214" t="s">
        <v>496</v>
      </c>
      <c r="H1251" s="215">
        <v>1</v>
      </c>
      <c r="I1251" s="216"/>
      <c r="J1251" s="217">
        <f>ROUND(I1251*H1251,0)</f>
        <v>0</v>
      </c>
      <c r="K1251" s="213" t="s">
        <v>343</v>
      </c>
      <c r="L1251" s="218"/>
      <c r="M1251" s="219" t="s">
        <v>1</v>
      </c>
      <c r="N1251" s="220" t="s">
        <v>42</v>
      </c>
      <c r="O1251" s="76"/>
      <c r="P1251" s="182">
        <f>O1251*H1251</f>
        <v>0</v>
      </c>
      <c r="Q1251" s="182">
        <v>0.017500000000000002</v>
      </c>
      <c r="R1251" s="182">
        <f>Q1251*H1251</f>
        <v>0.017500000000000002</v>
      </c>
      <c r="S1251" s="182">
        <v>0</v>
      </c>
      <c r="T1251" s="183">
        <f>S1251*H1251</f>
        <v>0</v>
      </c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R1251" s="184" t="s">
        <v>506</v>
      </c>
      <c r="AT1251" s="184" t="s">
        <v>400</v>
      </c>
      <c r="AU1251" s="184" t="s">
        <v>85</v>
      </c>
      <c r="AY1251" s="18" t="s">
        <v>337</v>
      </c>
      <c r="BE1251" s="185">
        <f>IF(N1251="základní",J1251,0)</f>
        <v>0</v>
      </c>
      <c r="BF1251" s="185">
        <f>IF(N1251="snížená",J1251,0)</f>
        <v>0</v>
      </c>
      <c r="BG1251" s="185">
        <f>IF(N1251="zákl. přenesená",J1251,0)</f>
        <v>0</v>
      </c>
      <c r="BH1251" s="185">
        <f>IF(N1251="sníž. přenesená",J1251,0)</f>
        <v>0</v>
      </c>
      <c r="BI1251" s="185">
        <f>IF(N1251="nulová",J1251,0)</f>
        <v>0</v>
      </c>
      <c r="BJ1251" s="18" t="s">
        <v>8</v>
      </c>
      <c r="BK1251" s="185">
        <f>ROUND(I1251*H1251,0)</f>
        <v>0</v>
      </c>
      <c r="BL1251" s="18" t="s">
        <v>409</v>
      </c>
      <c r="BM1251" s="184" t="s">
        <v>1987</v>
      </c>
    </row>
    <row r="1252" s="13" customFormat="1">
      <c r="A1252" s="13"/>
      <c r="B1252" s="186"/>
      <c r="C1252" s="13"/>
      <c r="D1252" s="187" t="s">
        <v>345</v>
      </c>
      <c r="E1252" s="188" t="s">
        <v>1</v>
      </c>
      <c r="F1252" s="189" t="s">
        <v>1978</v>
      </c>
      <c r="G1252" s="13"/>
      <c r="H1252" s="190">
        <v>1</v>
      </c>
      <c r="I1252" s="191"/>
      <c r="J1252" s="13"/>
      <c r="K1252" s="13"/>
      <c r="L1252" s="186"/>
      <c r="M1252" s="192"/>
      <c r="N1252" s="193"/>
      <c r="O1252" s="193"/>
      <c r="P1252" s="193"/>
      <c r="Q1252" s="193"/>
      <c r="R1252" s="193"/>
      <c r="S1252" s="193"/>
      <c r="T1252" s="19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188" t="s">
        <v>345</v>
      </c>
      <c r="AU1252" s="188" t="s">
        <v>85</v>
      </c>
      <c r="AV1252" s="13" t="s">
        <v>85</v>
      </c>
      <c r="AW1252" s="13" t="s">
        <v>33</v>
      </c>
      <c r="AX1252" s="13" t="s">
        <v>8</v>
      </c>
      <c r="AY1252" s="188" t="s">
        <v>337</v>
      </c>
    </row>
    <row r="1253" s="2" customFormat="1" ht="24.15" customHeight="1">
      <c r="A1253" s="37"/>
      <c r="B1253" s="172"/>
      <c r="C1253" s="211" t="s">
        <v>1988</v>
      </c>
      <c r="D1253" s="211" t="s">
        <v>400</v>
      </c>
      <c r="E1253" s="212" t="s">
        <v>1989</v>
      </c>
      <c r="F1253" s="213" t="s">
        <v>1990</v>
      </c>
      <c r="G1253" s="214" t="s">
        <v>496</v>
      </c>
      <c r="H1253" s="215">
        <v>1</v>
      </c>
      <c r="I1253" s="216"/>
      <c r="J1253" s="217">
        <f>ROUND(I1253*H1253,0)</f>
        <v>0</v>
      </c>
      <c r="K1253" s="213" t="s">
        <v>343</v>
      </c>
      <c r="L1253" s="218"/>
      <c r="M1253" s="219" t="s">
        <v>1</v>
      </c>
      <c r="N1253" s="220" t="s">
        <v>42</v>
      </c>
      <c r="O1253" s="76"/>
      <c r="P1253" s="182">
        <f>O1253*H1253</f>
        <v>0</v>
      </c>
      <c r="Q1253" s="182">
        <v>0.0195</v>
      </c>
      <c r="R1253" s="182">
        <f>Q1253*H1253</f>
        <v>0.0195</v>
      </c>
      <c r="S1253" s="182">
        <v>0</v>
      </c>
      <c r="T1253" s="183">
        <f>S1253*H1253</f>
        <v>0</v>
      </c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R1253" s="184" t="s">
        <v>506</v>
      </c>
      <c r="AT1253" s="184" t="s">
        <v>400</v>
      </c>
      <c r="AU1253" s="184" t="s">
        <v>85</v>
      </c>
      <c r="AY1253" s="18" t="s">
        <v>337</v>
      </c>
      <c r="BE1253" s="185">
        <f>IF(N1253="základní",J1253,0)</f>
        <v>0</v>
      </c>
      <c r="BF1253" s="185">
        <f>IF(N1253="snížená",J1253,0)</f>
        <v>0</v>
      </c>
      <c r="BG1253" s="185">
        <f>IF(N1253="zákl. přenesená",J1253,0)</f>
        <v>0</v>
      </c>
      <c r="BH1253" s="185">
        <f>IF(N1253="sníž. přenesená",J1253,0)</f>
        <v>0</v>
      </c>
      <c r="BI1253" s="185">
        <f>IF(N1253="nulová",J1253,0)</f>
        <v>0</v>
      </c>
      <c r="BJ1253" s="18" t="s">
        <v>8</v>
      </c>
      <c r="BK1253" s="185">
        <f>ROUND(I1253*H1253,0)</f>
        <v>0</v>
      </c>
      <c r="BL1253" s="18" t="s">
        <v>409</v>
      </c>
      <c r="BM1253" s="184" t="s">
        <v>1991</v>
      </c>
    </row>
    <row r="1254" s="13" customFormat="1">
      <c r="A1254" s="13"/>
      <c r="B1254" s="186"/>
      <c r="C1254" s="13"/>
      <c r="D1254" s="187" t="s">
        <v>345</v>
      </c>
      <c r="E1254" s="188" t="s">
        <v>1</v>
      </c>
      <c r="F1254" s="189" t="s">
        <v>1047</v>
      </c>
      <c r="G1254" s="13"/>
      <c r="H1254" s="190">
        <v>1</v>
      </c>
      <c r="I1254" s="191"/>
      <c r="J1254" s="13"/>
      <c r="K1254" s="13"/>
      <c r="L1254" s="186"/>
      <c r="M1254" s="192"/>
      <c r="N1254" s="193"/>
      <c r="O1254" s="193"/>
      <c r="P1254" s="193"/>
      <c r="Q1254" s="193"/>
      <c r="R1254" s="193"/>
      <c r="S1254" s="193"/>
      <c r="T1254" s="194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188" t="s">
        <v>345</v>
      </c>
      <c r="AU1254" s="188" t="s">
        <v>85</v>
      </c>
      <c r="AV1254" s="13" t="s">
        <v>85</v>
      </c>
      <c r="AW1254" s="13" t="s">
        <v>33</v>
      </c>
      <c r="AX1254" s="13" t="s">
        <v>8</v>
      </c>
      <c r="AY1254" s="188" t="s">
        <v>337</v>
      </c>
    </row>
    <row r="1255" s="2" customFormat="1" ht="24.15" customHeight="1">
      <c r="A1255" s="37"/>
      <c r="B1255" s="172"/>
      <c r="C1255" s="173" t="s">
        <v>1992</v>
      </c>
      <c r="D1255" s="173" t="s">
        <v>339</v>
      </c>
      <c r="E1255" s="174" t="s">
        <v>1993</v>
      </c>
      <c r="F1255" s="175" t="s">
        <v>1994</v>
      </c>
      <c r="G1255" s="176" t="s">
        <v>496</v>
      </c>
      <c r="H1255" s="177">
        <v>6</v>
      </c>
      <c r="I1255" s="178"/>
      <c r="J1255" s="179">
        <f>ROUND(I1255*H1255,0)</f>
        <v>0</v>
      </c>
      <c r="K1255" s="175" t="s">
        <v>343</v>
      </c>
      <c r="L1255" s="38"/>
      <c r="M1255" s="180" t="s">
        <v>1</v>
      </c>
      <c r="N1255" s="181" t="s">
        <v>42</v>
      </c>
      <c r="O1255" s="76"/>
      <c r="P1255" s="182">
        <f>O1255*H1255</f>
        <v>0</v>
      </c>
      <c r="Q1255" s="182">
        <v>0</v>
      </c>
      <c r="R1255" s="182">
        <f>Q1255*H1255</f>
        <v>0</v>
      </c>
      <c r="S1255" s="182">
        <v>0</v>
      </c>
      <c r="T1255" s="183">
        <f>S1255*H1255</f>
        <v>0</v>
      </c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R1255" s="184" t="s">
        <v>409</v>
      </c>
      <c r="AT1255" s="184" t="s">
        <v>339</v>
      </c>
      <c r="AU1255" s="184" t="s">
        <v>85</v>
      </c>
      <c r="AY1255" s="18" t="s">
        <v>337</v>
      </c>
      <c r="BE1255" s="185">
        <f>IF(N1255="základní",J1255,0)</f>
        <v>0</v>
      </c>
      <c r="BF1255" s="185">
        <f>IF(N1255="snížená",J1255,0)</f>
        <v>0</v>
      </c>
      <c r="BG1255" s="185">
        <f>IF(N1255="zákl. přenesená",J1255,0)</f>
        <v>0</v>
      </c>
      <c r="BH1255" s="185">
        <f>IF(N1255="sníž. přenesená",J1255,0)</f>
        <v>0</v>
      </c>
      <c r="BI1255" s="185">
        <f>IF(N1255="nulová",J1255,0)</f>
        <v>0</v>
      </c>
      <c r="BJ1255" s="18" t="s">
        <v>8</v>
      </c>
      <c r="BK1255" s="185">
        <f>ROUND(I1255*H1255,0)</f>
        <v>0</v>
      </c>
      <c r="BL1255" s="18" t="s">
        <v>409</v>
      </c>
      <c r="BM1255" s="184" t="s">
        <v>1995</v>
      </c>
    </row>
    <row r="1256" s="13" customFormat="1">
      <c r="A1256" s="13"/>
      <c r="B1256" s="186"/>
      <c r="C1256" s="13"/>
      <c r="D1256" s="187" t="s">
        <v>345</v>
      </c>
      <c r="E1256" s="188" t="s">
        <v>1</v>
      </c>
      <c r="F1256" s="189" t="s">
        <v>1996</v>
      </c>
      <c r="G1256" s="13"/>
      <c r="H1256" s="190">
        <v>6</v>
      </c>
      <c r="I1256" s="191"/>
      <c r="J1256" s="13"/>
      <c r="K1256" s="13"/>
      <c r="L1256" s="186"/>
      <c r="M1256" s="192"/>
      <c r="N1256" s="193"/>
      <c r="O1256" s="193"/>
      <c r="P1256" s="193"/>
      <c r="Q1256" s="193"/>
      <c r="R1256" s="193"/>
      <c r="S1256" s="193"/>
      <c r="T1256" s="194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188" t="s">
        <v>345</v>
      </c>
      <c r="AU1256" s="188" t="s">
        <v>85</v>
      </c>
      <c r="AV1256" s="13" t="s">
        <v>85</v>
      </c>
      <c r="AW1256" s="13" t="s">
        <v>33</v>
      </c>
      <c r="AX1256" s="13" t="s">
        <v>77</v>
      </c>
      <c r="AY1256" s="188" t="s">
        <v>337</v>
      </c>
    </row>
    <row r="1257" s="14" customFormat="1">
      <c r="A1257" s="14"/>
      <c r="B1257" s="195"/>
      <c r="C1257" s="14"/>
      <c r="D1257" s="187" t="s">
        <v>345</v>
      </c>
      <c r="E1257" s="196" t="s">
        <v>1</v>
      </c>
      <c r="F1257" s="197" t="s">
        <v>363</v>
      </c>
      <c r="G1257" s="14"/>
      <c r="H1257" s="198">
        <v>6</v>
      </c>
      <c r="I1257" s="199"/>
      <c r="J1257" s="14"/>
      <c r="K1257" s="14"/>
      <c r="L1257" s="195"/>
      <c r="M1257" s="200"/>
      <c r="N1257" s="201"/>
      <c r="O1257" s="201"/>
      <c r="P1257" s="201"/>
      <c r="Q1257" s="201"/>
      <c r="R1257" s="201"/>
      <c r="S1257" s="201"/>
      <c r="T1257" s="202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196" t="s">
        <v>345</v>
      </c>
      <c r="AU1257" s="196" t="s">
        <v>85</v>
      </c>
      <c r="AV1257" s="14" t="s">
        <v>88</v>
      </c>
      <c r="AW1257" s="14" t="s">
        <v>33</v>
      </c>
      <c r="AX1257" s="14" t="s">
        <v>8</v>
      </c>
      <c r="AY1257" s="196" t="s">
        <v>337</v>
      </c>
    </row>
    <row r="1258" s="2" customFormat="1" ht="33" customHeight="1">
      <c r="A1258" s="37"/>
      <c r="B1258" s="172"/>
      <c r="C1258" s="211" t="s">
        <v>1997</v>
      </c>
      <c r="D1258" s="211" t="s">
        <v>400</v>
      </c>
      <c r="E1258" s="212" t="s">
        <v>1998</v>
      </c>
      <c r="F1258" s="213" t="s">
        <v>1999</v>
      </c>
      <c r="G1258" s="214" t="s">
        <v>496</v>
      </c>
      <c r="H1258" s="215">
        <v>6</v>
      </c>
      <c r="I1258" s="216"/>
      <c r="J1258" s="217">
        <f>ROUND(I1258*H1258,0)</f>
        <v>0</v>
      </c>
      <c r="K1258" s="213" t="s">
        <v>343</v>
      </c>
      <c r="L1258" s="218"/>
      <c r="M1258" s="219" t="s">
        <v>1</v>
      </c>
      <c r="N1258" s="220" t="s">
        <v>42</v>
      </c>
      <c r="O1258" s="76"/>
      <c r="P1258" s="182">
        <f>O1258*H1258</f>
        <v>0</v>
      </c>
      <c r="Q1258" s="182">
        <v>0.037999999999999999</v>
      </c>
      <c r="R1258" s="182">
        <f>Q1258*H1258</f>
        <v>0.22799999999999998</v>
      </c>
      <c r="S1258" s="182">
        <v>0</v>
      </c>
      <c r="T1258" s="183">
        <f>S1258*H1258</f>
        <v>0</v>
      </c>
      <c r="U1258" s="37"/>
      <c r="V1258" s="37"/>
      <c r="W1258" s="37"/>
      <c r="X1258" s="37"/>
      <c r="Y1258" s="37"/>
      <c r="Z1258" s="37"/>
      <c r="AA1258" s="37"/>
      <c r="AB1258" s="37"/>
      <c r="AC1258" s="37"/>
      <c r="AD1258" s="37"/>
      <c r="AE1258" s="37"/>
      <c r="AR1258" s="184" t="s">
        <v>506</v>
      </c>
      <c r="AT1258" s="184" t="s">
        <v>400</v>
      </c>
      <c r="AU1258" s="184" t="s">
        <v>85</v>
      </c>
      <c r="AY1258" s="18" t="s">
        <v>337</v>
      </c>
      <c r="BE1258" s="185">
        <f>IF(N1258="základní",J1258,0)</f>
        <v>0</v>
      </c>
      <c r="BF1258" s="185">
        <f>IF(N1258="snížená",J1258,0)</f>
        <v>0</v>
      </c>
      <c r="BG1258" s="185">
        <f>IF(N1258="zákl. přenesená",J1258,0)</f>
        <v>0</v>
      </c>
      <c r="BH1258" s="185">
        <f>IF(N1258="sníž. přenesená",J1258,0)</f>
        <v>0</v>
      </c>
      <c r="BI1258" s="185">
        <f>IF(N1258="nulová",J1258,0)</f>
        <v>0</v>
      </c>
      <c r="BJ1258" s="18" t="s">
        <v>8</v>
      </c>
      <c r="BK1258" s="185">
        <f>ROUND(I1258*H1258,0)</f>
        <v>0</v>
      </c>
      <c r="BL1258" s="18" t="s">
        <v>409</v>
      </c>
      <c r="BM1258" s="184" t="s">
        <v>2000</v>
      </c>
    </row>
    <row r="1259" s="13" customFormat="1">
      <c r="A1259" s="13"/>
      <c r="B1259" s="186"/>
      <c r="C1259" s="13"/>
      <c r="D1259" s="187" t="s">
        <v>345</v>
      </c>
      <c r="E1259" s="188" t="s">
        <v>1</v>
      </c>
      <c r="F1259" s="189" t="s">
        <v>1996</v>
      </c>
      <c r="G1259" s="13"/>
      <c r="H1259" s="190">
        <v>6</v>
      </c>
      <c r="I1259" s="191"/>
      <c r="J1259" s="13"/>
      <c r="K1259" s="13"/>
      <c r="L1259" s="186"/>
      <c r="M1259" s="192"/>
      <c r="N1259" s="193"/>
      <c r="O1259" s="193"/>
      <c r="P1259" s="193"/>
      <c r="Q1259" s="193"/>
      <c r="R1259" s="193"/>
      <c r="S1259" s="193"/>
      <c r="T1259" s="194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188" t="s">
        <v>345</v>
      </c>
      <c r="AU1259" s="188" t="s">
        <v>85</v>
      </c>
      <c r="AV1259" s="13" t="s">
        <v>85</v>
      </c>
      <c r="AW1259" s="13" t="s">
        <v>33</v>
      </c>
      <c r="AX1259" s="13" t="s">
        <v>77</v>
      </c>
      <c r="AY1259" s="188" t="s">
        <v>337</v>
      </c>
    </row>
    <row r="1260" s="14" customFormat="1">
      <c r="A1260" s="14"/>
      <c r="B1260" s="195"/>
      <c r="C1260" s="14"/>
      <c r="D1260" s="187" t="s">
        <v>345</v>
      </c>
      <c r="E1260" s="196" t="s">
        <v>1</v>
      </c>
      <c r="F1260" s="197" t="s">
        <v>363</v>
      </c>
      <c r="G1260" s="14"/>
      <c r="H1260" s="198">
        <v>6</v>
      </c>
      <c r="I1260" s="199"/>
      <c r="J1260" s="14"/>
      <c r="K1260" s="14"/>
      <c r="L1260" s="195"/>
      <c r="M1260" s="200"/>
      <c r="N1260" s="201"/>
      <c r="O1260" s="201"/>
      <c r="P1260" s="201"/>
      <c r="Q1260" s="201"/>
      <c r="R1260" s="201"/>
      <c r="S1260" s="201"/>
      <c r="T1260" s="202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196" t="s">
        <v>345</v>
      </c>
      <c r="AU1260" s="196" t="s">
        <v>85</v>
      </c>
      <c r="AV1260" s="14" t="s">
        <v>88</v>
      </c>
      <c r="AW1260" s="14" t="s">
        <v>33</v>
      </c>
      <c r="AX1260" s="14" t="s">
        <v>8</v>
      </c>
      <c r="AY1260" s="196" t="s">
        <v>337</v>
      </c>
    </row>
    <row r="1261" s="2" customFormat="1" ht="24.15" customHeight="1">
      <c r="A1261" s="37"/>
      <c r="B1261" s="172"/>
      <c r="C1261" s="173" t="s">
        <v>2001</v>
      </c>
      <c r="D1261" s="173" t="s">
        <v>339</v>
      </c>
      <c r="E1261" s="174" t="s">
        <v>2002</v>
      </c>
      <c r="F1261" s="175" t="s">
        <v>2003</v>
      </c>
      <c r="G1261" s="176" t="s">
        <v>496</v>
      </c>
      <c r="H1261" s="177">
        <v>9</v>
      </c>
      <c r="I1261" s="178"/>
      <c r="J1261" s="179">
        <f>ROUND(I1261*H1261,0)</f>
        <v>0</v>
      </c>
      <c r="K1261" s="175" t="s">
        <v>343</v>
      </c>
      <c r="L1261" s="38"/>
      <c r="M1261" s="180" t="s">
        <v>1</v>
      </c>
      <c r="N1261" s="181" t="s">
        <v>42</v>
      </c>
      <c r="O1261" s="76"/>
      <c r="P1261" s="182">
        <f>O1261*H1261</f>
        <v>0</v>
      </c>
      <c r="Q1261" s="182">
        <v>0</v>
      </c>
      <c r="R1261" s="182">
        <f>Q1261*H1261</f>
        <v>0</v>
      </c>
      <c r="S1261" s="182">
        <v>0</v>
      </c>
      <c r="T1261" s="183">
        <f>S1261*H1261</f>
        <v>0</v>
      </c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37"/>
      <c r="AE1261" s="37"/>
      <c r="AR1261" s="184" t="s">
        <v>409</v>
      </c>
      <c r="AT1261" s="184" t="s">
        <v>339</v>
      </c>
      <c r="AU1261" s="184" t="s">
        <v>85</v>
      </c>
      <c r="AY1261" s="18" t="s">
        <v>337</v>
      </c>
      <c r="BE1261" s="185">
        <f>IF(N1261="základní",J1261,0)</f>
        <v>0</v>
      </c>
      <c r="BF1261" s="185">
        <f>IF(N1261="snížená",J1261,0)</f>
        <v>0</v>
      </c>
      <c r="BG1261" s="185">
        <f>IF(N1261="zákl. přenesená",J1261,0)</f>
        <v>0</v>
      </c>
      <c r="BH1261" s="185">
        <f>IF(N1261="sníž. přenesená",J1261,0)</f>
        <v>0</v>
      </c>
      <c r="BI1261" s="185">
        <f>IF(N1261="nulová",J1261,0)</f>
        <v>0</v>
      </c>
      <c r="BJ1261" s="18" t="s">
        <v>8</v>
      </c>
      <c r="BK1261" s="185">
        <f>ROUND(I1261*H1261,0)</f>
        <v>0</v>
      </c>
      <c r="BL1261" s="18" t="s">
        <v>409</v>
      </c>
      <c r="BM1261" s="184" t="s">
        <v>2004</v>
      </c>
    </row>
    <row r="1262" s="13" customFormat="1">
      <c r="A1262" s="13"/>
      <c r="B1262" s="186"/>
      <c r="C1262" s="13"/>
      <c r="D1262" s="187" t="s">
        <v>345</v>
      </c>
      <c r="E1262" s="188" t="s">
        <v>1</v>
      </c>
      <c r="F1262" s="189" t="s">
        <v>2005</v>
      </c>
      <c r="G1262" s="13"/>
      <c r="H1262" s="190">
        <v>2</v>
      </c>
      <c r="I1262" s="191"/>
      <c r="J1262" s="13"/>
      <c r="K1262" s="13"/>
      <c r="L1262" s="186"/>
      <c r="M1262" s="192"/>
      <c r="N1262" s="193"/>
      <c r="O1262" s="193"/>
      <c r="P1262" s="193"/>
      <c r="Q1262" s="193"/>
      <c r="R1262" s="193"/>
      <c r="S1262" s="193"/>
      <c r="T1262" s="194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188" t="s">
        <v>345</v>
      </c>
      <c r="AU1262" s="188" t="s">
        <v>85</v>
      </c>
      <c r="AV1262" s="13" t="s">
        <v>85</v>
      </c>
      <c r="AW1262" s="13" t="s">
        <v>33</v>
      </c>
      <c r="AX1262" s="13" t="s">
        <v>77</v>
      </c>
      <c r="AY1262" s="188" t="s">
        <v>337</v>
      </c>
    </row>
    <row r="1263" s="13" customFormat="1">
      <c r="A1263" s="13"/>
      <c r="B1263" s="186"/>
      <c r="C1263" s="13"/>
      <c r="D1263" s="187" t="s">
        <v>345</v>
      </c>
      <c r="E1263" s="188" t="s">
        <v>1</v>
      </c>
      <c r="F1263" s="189" t="s">
        <v>2006</v>
      </c>
      <c r="G1263" s="13"/>
      <c r="H1263" s="190">
        <v>3</v>
      </c>
      <c r="I1263" s="191"/>
      <c r="J1263" s="13"/>
      <c r="K1263" s="13"/>
      <c r="L1263" s="186"/>
      <c r="M1263" s="192"/>
      <c r="N1263" s="193"/>
      <c r="O1263" s="193"/>
      <c r="P1263" s="193"/>
      <c r="Q1263" s="193"/>
      <c r="R1263" s="193"/>
      <c r="S1263" s="193"/>
      <c r="T1263" s="194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188" t="s">
        <v>345</v>
      </c>
      <c r="AU1263" s="188" t="s">
        <v>85</v>
      </c>
      <c r="AV1263" s="13" t="s">
        <v>85</v>
      </c>
      <c r="AW1263" s="13" t="s">
        <v>33</v>
      </c>
      <c r="AX1263" s="13" t="s">
        <v>77</v>
      </c>
      <c r="AY1263" s="188" t="s">
        <v>337</v>
      </c>
    </row>
    <row r="1264" s="13" customFormat="1">
      <c r="A1264" s="13"/>
      <c r="B1264" s="186"/>
      <c r="C1264" s="13"/>
      <c r="D1264" s="187" t="s">
        <v>345</v>
      </c>
      <c r="E1264" s="188" t="s">
        <v>1</v>
      </c>
      <c r="F1264" s="189" t="s">
        <v>2007</v>
      </c>
      <c r="G1264" s="13"/>
      <c r="H1264" s="190">
        <v>4</v>
      </c>
      <c r="I1264" s="191"/>
      <c r="J1264" s="13"/>
      <c r="K1264" s="13"/>
      <c r="L1264" s="186"/>
      <c r="M1264" s="192"/>
      <c r="N1264" s="193"/>
      <c r="O1264" s="193"/>
      <c r="P1264" s="193"/>
      <c r="Q1264" s="193"/>
      <c r="R1264" s="193"/>
      <c r="S1264" s="193"/>
      <c r="T1264" s="194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188" t="s">
        <v>345</v>
      </c>
      <c r="AU1264" s="188" t="s">
        <v>85</v>
      </c>
      <c r="AV1264" s="13" t="s">
        <v>85</v>
      </c>
      <c r="AW1264" s="13" t="s">
        <v>33</v>
      </c>
      <c r="AX1264" s="13" t="s">
        <v>77</v>
      </c>
      <c r="AY1264" s="188" t="s">
        <v>337</v>
      </c>
    </row>
    <row r="1265" s="14" customFormat="1">
      <c r="A1265" s="14"/>
      <c r="B1265" s="195"/>
      <c r="C1265" s="14"/>
      <c r="D1265" s="187" t="s">
        <v>345</v>
      </c>
      <c r="E1265" s="196" t="s">
        <v>1</v>
      </c>
      <c r="F1265" s="197" t="s">
        <v>363</v>
      </c>
      <c r="G1265" s="14"/>
      <c r="H1265" s="198">
        <v>9</v>
      </c>
      <c r="I1265" s="199"/>
      <c r="J1265" s="14"/>
      <c r="K1265" s="14"/>
      <c r="L1265" s="195"/>
      <c r="M1265" s="200"/>
      <c r="N1265" s="201"/>
      <c r="O1265" s="201"/>
      <c r="P1265" s="201"/>
      <c r="Q1265" s="201"/>
      <c r="R1265" s="201"/>
      <c r="S1265" s="201"/>
      <c r="T1265" s="202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196" t="s">
        <v>345</v>
      </c>
      <c r="AU1265" s="196" t="s">
        <v>85</v>
      </c>
      <c r="AV1265" s="14" t="s">
        <v>88</v>
      </c>
      <c r="AW1265" s="14" t="s">
        <v>33</v>
      </c>
      <c r="AX1265" s="14" t="s">
        <v>8</v>
      </c>
      <c r="AY1265" s="196" t="s">
        <v>337</v>
      </c>
    </row>
    <row r="1266" s="2" customFormat="1" ht="24.15" customHeight="1">
      <c r="A1266" s="37"/>
      <c r="B1266" s="172"/>
      <c r="C1266" s="211" t="s">
        <v>2008</v>
      </c>
      <c r="D1266" s="211" t="s">
        <v>400</v>
      </c>
      <c r="E1266" s="212" t="s">
        <v>1981</v>
      </c>
      <c r="F1266" s="213" t="s">
        <v>1982</v>
      </c>
      <c r="G1266" s="214" t="s">
        <v>496</v>
      </c>
      <c r="H1266" s="215">
        <v>4</v>
      </c>
      <c r="I1266" s="216"/>
      <c r="J1266" s="217">
        <f>ROUND(I1266*H1266,0)</f>
        <v>0</v>
      </c>
      <c r="K1266" s="213" t="s">
        <v>343</v>
      </c>
      <c r="L1266" s="218"/>
      <c r="M1266" s="219" t="s">
        <v>1</v>
      </c>
      <c r="N1266" s="220" t="s">
        <v>42</v>
      </c>
      <c r="O1266" s="76"/>
      <c r="P1266" s="182">
        <f>O1266*H1266</f>
        <v>0</v>
      </c>
      <c r="Q1266" s="182">
        <v>0.016</v>
      </c>
      <c r="R1266" s="182">
        <f>Q1266*H1266</f>
        <v>0.064000000000000001</v>
      </c>
      <c r="S1266" s="182">
        <v>0</v>
      </c>
      <c r="T1266" s="183">
        <f>S1266*H1266</f>
        <v>0</v>
      </c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37"/>
      <c r="AE1266" s="37"/>
      <c r="AR1266" s="184" t="s">
        <v>506</v>
      </c>
      <c r="AT1266" s="184" t="s">
        <v>400</v>
      </c>
      <c r="AU1266" s="184" t="s">
        <v>85</v>
      </c>
      <c r="AY1266" s="18" t="s">
        <v>337</v>
      </c>
      <c r="BE1266" s="185">
        <f>IF(N1266="základní",J1266,0)</f>
        <v>0</v>
      </c>
      <c r="BF1266" s="185">
        <f>IF(N1266="snížená",J1266,0)</f>
        <v>0</v>
      </c>
      <c r="BG1266" s="185">
        <f>IF(N1266="zákl. přenesená",J1266,0)</f>
        <v>0</v>
      </c>
      <c r="BH1266" s="185">
        <f>IF(N1266="sníž. přenesená",J1266,0)</f>
        <v>0</v>
      </c>
      <c r="BI1266" s="185">
        <f>IF(N1266="nulová",J1266,0)</f>
        <v>0</v>
      </c>
      <c r="BJ1266" s="18" t="s">
        <v>8</v>
      </c>
      <c r="BK1266" s="185">
        <f>ROUND(I1266*H1266,0)</f>
        <v>0</v>
      </c>
      <c r="BL1266" s="18" t="s">
        <v>409</v>
      </c>
      <c r="BM1266" s="184" t="s">
        <v>2009</v>
      </c>
    </row>
    <row r="1267" s="13" customFormat="1">
      <c r="A1267" s="13"/>
      <c r="B1267" s="186"/>
      <c r="C1267" s="13"/>
      <c r="D1267" s="187" t="s">
        <v>345</v>
      </c>
      <c r="E1267" s="188" t="s">
        <v>1</v>
      </c>
      <c r="F1267" s="189" t="s">
        <v>2007</v>
      </c>
      <c r="G1267" s="13"/>
      <c r="H1267" s="190">
        <v>4</v>
      </c>
      <c r="I1267" s="191"/>
      <c r="J1267" s="13"/>
      <c r="K1267" s="13"/>
      <c r="L1267" s="186"/>
      <c r="M1267" s="192"/>
      <c r="N1267" s="193"/>
      <c r="O1267" s="193"/>
      <c r="P1267" s="193"/>
      <c r="Q1267" s="193"/>
      <c r="R1267" s="193"/>
      <c r="S1267" s="193"/>
      <c r="T1267" s="194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188" t="s">
        <v>345</v>
      </c>
      <c r="AU1267" s="188" t="s">
        <v>85</v>
      </c>
      <c r="AV1267" s="13" t="s">
        <v>85</v>
      </c>
      <c r="AW1267" s="13" t="s">
        <v>33</v>
      </c>
      <c r="AX1267" s="13" t="s">
        <v>8</v>
      </c>
      <c r="AY1267" s="188" t="s">
        <v>337</v>
      </c>
    </row>
    <row r="1268" s="2" customFormat="1" ht="24.15" customHeight="1">
      <c r="A1268" s="37"/>
      <c r="B1268" s="172"/>
      <c r="C1268" s="211" t="s">
        <v>2010</v>
      </c>
      <c r="D1268" s="211" t="s">
        <v>400</v>
      </c>
      <c r="E1268" s="212" t="s">
        <v>1985</v>
      </c>
      <c r="F1268" s="213" t="s">
        <v>1986</v>
      </c>
      <c r="G1268" s="214" t="s">
        <v>496</v>
      </c>
      <c r="H1268" s="215">
        <v>3</v>
      </c>
      <c r="I1268" s="216"/>
      <c r="J1268" s="217">
        <f>ROUND(I1268*H1268,0)</f>
        <v>0</v>
      </c>
      <c r="K1268" s="213" t="s">
        <v>343</v>
      </c>
      <c r="L1268" s="218"/>
      <c r="M1268" s="219" t="s">
        <v>1</v>
      </c>
      <c r="N1268" s="220" t="s">
        <v>42</v>
      </c>
      <c r="O1268" s="76"/>
      <c r="P1268" s="182">
        <f>O1268*H1268</f>
        <v>0</v>
      </c>
      <c r="Q1268" s="182">
        <v>0.017500000000000002</v>
      </c>
      <c r="R1268" s="182">
        <f>Q1268*H1268</f>
        <v>0.052500000000000005</v>
      </c>
      <c r="S1268" s="182">
        <v>0</v>
      </c>
      <c r="T1268" s="183">
        <f>S1268*H1268</f>
        <v>0</v>
      </c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R1268" s="184" t="s">
        <v>506</v>
      </c>
      <c r="AT1268" s="184" t="s">
        <v>400</v>
      </c>
      <c r="AU1268" s="184" t="s">
        <v>85</v>
      </c>
      <c r="AY1268" s="18" t="s">
        <v>337</v>
      </c>
      <c r="BE1268" s="185">
        <f>IF(N1268="základní",J1268,0)</f>
        <v>0</v>
      </c>
      <c r="BF1268" s="185">
        <f>IF(N1268="snížená",J1268,0)</f>
        <v>0</v>
      </c>
      <c r="BG1268" s="185">
        <f>IF(N1268="zákl. přenesená",J1268,0)</f>
        <v>0</v>
      </c>
      <c r="BH1268" s="185">
        <f>IF(N1268="sníž. přenesená",J1268,0)</f>
        <v>0</v>
      </c>
      <c r="BI1268" s="185">
        <f>IF(N1268="nulová",J1268,0)</f>
        <v>0</v>
      </c>
      <c r="BJ1268" s="18" t="s">
        <v>8</v>
      </c>
      <c r="BK1268" s="185">
        <f>ROUND(I1268*H1268,0)</f>
        <v>0</v>
      </c>
      <c r="BL1268" s="18" t="s">
        <v>409</v>
      </c>
      <c r="BM1268" s="184" t="s">
        <v>2011</v>
      </c>
    </row>
    <row r="1269" s="13" customFormat="1">
      <c r="A1269" s="13"/>
      <c r="B1269" s="186"/>
      <c r="C1269" s="13"/>
      <c r="D1269" s="187" t="s">
        <v>345</v>
      </c>
      <c r="E1269" s="188" t="s">
        <v>1</v>
      </c>
      <c r="F1269" s="189" t="s">
        <v>2006</v>
      </c>
      <c r="G1269" s="13"/>
      <c r="H1269" s="190">
        <v>3</v>
      </c>
      <c r="I1269" s="191"/>
      <c r="J1269" s="13"/>
      <c r="K1269" s="13"/>
      <c r="L1269" s="186"/>
      <c r="M1269" s="192"/>
      <c r="N1269" s="193"/>
      <c r="O1269" s="193"/>
      <c r="P1269" s="193"/>
      <c r="Q1269" s="193"/>
      <c r="R1269" s="193"/>
      <c r="S1269" s="193"/>
      <c r="T1269" s="194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188" t="s">
        <v>345</v>
      </c>
      <c r="AU1269" s="188" t="s">
        <v>85</v>
      </c>
      <c r="AV1269" s="13" t="s">
        <v>85</v>
      </c>
      <c r="AW1269" s="13" t="s">
        <v>33</v>
      </c>
      <c r="AX1269" s="13" t="s">
        <v>8</v>
      </c>
      <c r="AY1269" s="188" t="s">
        <v>337</v>
      </c>
    </row>
    <row r="1270" s="2" customFormat="1" ht="24.15" customHeight="1">
      <c r="A1270" s="37"/>
      <c r="B1270" s="172"/>
      <c r="C1270" s="211" t="s">
        <v>2012</v>
      </c>
      <c r="D1270" s="211" t="s">
        <v>400</v>
      </c>
      <c r="E1270" s="212" t="s">
        <v>2013</v>
      </c>
      <c r="F1270" s="213" t="s">
        <v>2014</v>
      </c>
      <c r="G1270" s="214" t="s">
        <v>496</v>
      </c>
      <c r="H1270" s="215">
        <v>2</v>
      </c>
      <c r="I1270" s="216"/>
      <c r="J1270" s="217">
        <f>ROUND(I1270*H1270,0)</f>
        <v>0</v>
      </c>
      <c r="K1270" s="213" t="s">
        <v>343</v>
      </c>
      <c r="L1270" s="218"/>
      <c r="M1270" s="219" t="s">
        <v>1</v>
      </c>
      <c r="N1270" s="220" t="s">
        <v>42</v>
      </c>
      <c r="O1270" s="76"/>
      <c r="P1270" s="182">
        <f>O1270*H1270</f>
        <v>0</v>
      </c>
      <c r="Q1270" s="182">
        <v>0.021000000000000001</v>
      </c>
      <c r="R1270" s="182">
        <f>Q1270*H1270</f>
        <v>0.042000000000000003</v>
      </c>
      <c r="S1270" s="182">
        <v>0</v>
      </c>
      <c r="T1270" s="183">
        <f>S1270*H1270</f>
        <v>0</v>
      </c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R1270" s="184" t="s">
        <v>506</v>
      </c>
      <c r="AT1270" s="184" t="s">
        <v>400</v>
      </c>
      <c r="AU1270" s="184" t="s">
        <v>85</v>
      </c>
      <c r="AY1270" s="18" t="s">
        <v>337</v>
      </c>
      <c r="BE1270" s="185">
        <f>IF(N1270="základní",J1270,0)</f>
        <v>0</v>
      </c>
      <c r="BF1270" s="185">
        <f>IF(N1270="snížená",J1270,0)</f>
        <v>0</v>
      </c>
      <c r="BG1270" s="185">
        <f>IF(N1270="zákl. přenesená",J1270,0)</f>
        <v>0</v>
      </c>
      <c r="BH1270" s="185">
        <f>IF(N1270="sníž. přenesená",J1270,0)</f>
        <v>0</v>
      </c>
      <c r="BI1270" s="185">
        <f>IF(N1270="nulová",J1270,0)</f>
        <v>0</v>
      </c>
      <c r="BJ1270" s="18" t="s">
        <v>8</v>
      </c>
      <c r="BK1270" s="185">
        <f>ROUND(I1270*H1270,0)</f>
        <v>0</v>
      </c>
      <c r="BL1270" s="18" t="s">
        <v>409</v>
      </c>
      <c r="BM1270" s="184" t="s">
        <v>2015</v>
      </c>
    </row>
    <row r="1271" s="13" customFormat="1">
      <c r="A1271" s="13"/>
      <c r="B1271" s="186"/>
      <c r="C1271" s="13"/>
      <c r="D1271" s="187" t="s">
        <v>345</v>
      </c>
      <c r="E1271" s="188" t="s">
        <v>1</v>
      </c>
      <c r="F1271" s="189" t="s">
        <v>2005</v>
      </c>
      <c r="G1271" s="13"/>
      <c r="H1271" s="190">
        <v>2</v>
      </c>
      <c r="I1271" s="191"/>
      <c r="J1271" s="13"/>
      <c r="K1271" s="13"/>
      <c r="L1271" s="186"/>
      <c r="M1271" s="192"/>
      <c r="N1271" s="193"/>
      <c r="O1271" s="193"/>
      <c r="P1271" s="193"/>
      <c r="Q1271" s="193"/>
      <c r="R1271" s="193"/>
      <c r="S1271" s="193"/>
      <c r="T1271" s="194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188" t="s">
        <v>345</v>
      </c>
      <c r="AU1271" s="188" t="s">
        <v>85</v>
      </c>
      <c r="AV1271" s="13" t="s">
        <v>85</v>
      </c>
      <c r="AW1271" s="13" t="s">
        <v>33</v>
      </c>
      <c r="AX1271" s="13" t="s">
        <v>8</v>
      </c>
      <c r="AY1271" s="188" t="s">
        <v>337</v>
      </c>
    </row>
    <row r="1272" s="2" customFormat="1" ht="24.15" customHeight="1">
      <c r="A1272" s="37"/>
      <c r="B1272" s="172"/>
      <c r="C1272" s="173" t="s">
        <v>2016</v>
      </c>
      <c r="D1272" s="173" t="s">
        <v>339</v>
      </c>
      <c r="E1272" s="174" t="s">
        <v>2017</v>
      </c>
      <c r="F1272" s="175" t="s">
        <v>2018</v>
      </c>
      <c r="G1272" s="176" t="s">
        <v>496</v>
      </c>
      <c r="H1272" s="177">
        <v>1</v>
      </c>
      <c r="I1272" s="178"/>
      <c r="J1272" s="179">
        <f>ROUND(I1272*H1272,0)</f>
        <v>0</v>
      </c>
      <c r="K1272" s="175" t="s">
        <v>343</v>
      </c>
      <c r="L1272" s="38"/>
      <c r="M1272" s="180" t="s">
        <v>1</v>
      </c>
      <c r="N1272" s="181" t="s">
        <v>42</v>
      </c>
      <c r="O1272" s="76"/>
      <c r="P1272" s="182">
        <f>O1272*H1272</f>
        <v>0</v>
      </c>
      <c r="Q1272" s="182">
        <v>0</v>
      </c>
      <c r="R1272" s="182">
        <f>Q1272*H1272</f>
        <v>0</v>
      </c>
      <c r="S1272" s="182">
        <v>0</v>
      </c>
      <c r="T1272" s="183">
        <f>S1272*H1272</f>
        <v>0</v>
      </c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R1272" s="184" t="s">
        <v>409</v>
      </c>
      <c r="AT1272" s="184" t="s">
        <v>339</v>
      </c>
      <c r="AU1272" s="184" t="s">
        <v>85</v>
      </c>
      <c r="AY1272" s="18" t="s">
        <v>337</v>
      </c>
      <c r="BE1272" s="185">
        <f>IF(N1272="základní",J1272,0)</f>
        <v>0</v>
      </c>
      <c r="BF1272" s="185">
        <f>IF(N1272="snížená",J1272,0)</f>
        <v>0</v>
      </c>
      <c r="BG1272" s="185">
        <f>IF(N1272="zákl. přenesená",J1272,0)</f>
        <v>0</v>
      </c>
      <c r="BH1272" s="185">
        <f>IF(N1272="sníž. přenesená",J1272,0)</f>
        <v>0</v>
      </c>
      <c r="BI1272" s="185">
        <f>IF(N1272="nulová",J1272,0)</f>
        <v>0</v>
      </c>
      <c r="BJ1272" s="18" t="s">
        <v>8</v>
      </c>
      <c r="BK1272" s="185">
        <f>ROUND(I1272*H1272,0)</f>
        <v>0</v>
      </c>
      <c r="BL1272" s="18" t="s">
        <v>409</v>
      </c>
      <c r="BM1272" s="184" t="s">
        <v>2019</v>
      </c>
    </row>
    <row r="1273" s="13" customFormat="1">
      <c r="A1273" s="13"/>
      <c r="B1273" s="186"/>
      <c r="C1273" s="13"/>
      <c r="D1273" s="187" t="s">
        <v>345</v>
      </c>
      <c r="E1273" s="188" t="s">
        <v>1</v>
      </c>
      <c r="F1273" s="189" t="s">
        <v>1685</v>
      </c>
      <c r="G1273" s="13"/>
      <c r="H1273" s="190">
        <v>1</v>
      </c>
      <c r="I1273" s="191"/>
      <c r="J1273" s="13"/>
      <c r="K1273" s="13"/>
      <c r="L1273" s="186"/>
      <c r="M1273" s="192"/>
      <c r="N1273" s="193"/>
      <c r="O1273" s="193"/>
      <c r="P1273" s="193"/>
      <c r="Q1273" s="193"/>
      <c r="R1273" s="193"/>
      <c r="S1273" s="193"/>
      <c r="T1273" s="194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188" t="s">
        <v>345</v>
      </c>
      <c r="AU1273" s="188" t="s">
        <v>85</v>
      </c>
      <c r="AV1273" s="13" t="s">
        <v>85</v>
      </c>
      <c r="AW1273" s="13" t="s">
        <v>33</v>
      </c>
      <c r="AX1273" s="13" t="s">
        <v>77</v>
      </c>
      <c r="AY1273" s="188" t="s">
        <v>337</v>
      </c>
    </row>
    <row r="1274" s="14" customFormat="1">
      <c r="A1274" s="14"/>
      <c r="B1274" s="195"/>
      <c r="C1274" s="14"/>
      <c r="D1274" s="187" t="s">
        <v>345</v>
      </c>
      <c r="E1274" s="196" t="s">
        <v>1</v>
      </c>
      <c r="F1274" s="197" t="s">
        <v>363</v>
      </c>
      <c r="G1274" s="14"/>
      <c r="H1274" s="198">
        <v>1</v>
      </c>
      <c r="I1274" s="199"/>
      <c r="J1274" s="14"/>
      <c r="K1274" s="14"/>
      <c r="L1274" s="195"/>
      <c r="M1274" s="200"/>
      <c r="N1274" s="201"/>
      <c r="O1274" s="201"/>
      <c r="P1274" s="201"/>
      <c r="Q1274" s="201"/>
      <c r="R1274" s="201"/>
      <c r="S1274" s="201"/>
      <c r="T1274" s="202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196" t="s">
        <v>345</v>
      </c>
      <c r="AU1274" s="196" t="s">
        <v>85</v>
      </c>
      <c r="AV1274" s="14" t="s">
        <v>88</v>
      </c>
      <c r="AW1274" s="14" t="s">
        <v>33</v>
      </c>
      <c r="AX1274" s="14" t="s">
        <v>8</v>
      </c>
      <c r="AY1274" s="196" t="s">
        <v>337</v>
      </c>
    </row>
    <row r="1275" s="2" customFormat="1" ht="24.15" customHeight="1">
      <c r="A1275" s="37"/>
      <c r="B1275" s="172"/>
      <c r="C1275" s="211" t="s">
        <v>2020</v>
      </c>
      <c r="D1275" s="211" t="s">
        <v>400</v>
      </c>
      <c r="E1275" s="212" t="s">
        <v>1989</v>
      </c>
      <c r="F1275" s="213" t="s">
        <v>1990</v>
      </c>
      <c r="G1275" s="214" t="s">
        <v>496</v>
      </c>
      <c r="H1275" s="215">
        <v>1</v>
      </c>
      <c r="I1275" s="216"/>
      <c r="J1275" s="217">
        <f>ROUND(I1275*H1275,0)</f>
        <v>0</v>
      </c>
      <c r="K1275" s="213" t="s">
        <v>343</v>
      </c>
      <c r="L1275" s="218"/>
      <c r="M1275" s="219" t="s">
        <v>1</v>
      </c>
      <c r="N1275" s="220" t="s">
        <v>42</v>
      </c>
      <c r="O1275" s="76"/>
      <c r="P1275" s="182">
        <f>O1275*H1275</f>
        <v>0</v>
      </c>
      <c r="Q1275" s="182">
        <v>0.0195</v>
      </c>
      <c r="R1275" s="182">
        <f>Q1275*H1275</f>
        <v>0.0195</v>
      </c>
      <c r="S1275" s="182">
        <v>0</v>
      </c>
      <c r="T1275" s="183">
        <f>S1275*H1275</f>
        <v>0</v>
      </c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R1275" s="184" t="s">
        <v>506</v>
      </c>
      <c r="AT1275" s="184" t="s">
        <v>400</v>
      </c>
      <c r="AU1275" s="184" t="s">
        <v>85</v>
      </c>
      <c r="AY1275" s="18" t="s">
        <v>337</v>
      </c>
      <c r="BE1275" s="185">
        <f>IF(N1275="základní",J1275,0)</f>
        <v>0</v>
      </c>
      <c r="BF1275" s="185">
        <f>IF(N1275="snížená",J1275,0)</f>
        <v>0</v>
      </c>
      <c r="BG1275" s="185">
        <f>IF(N1275="zákl. přenesená",J1275,0)</f>
        <v>0</v>
      </c>
      <c r="BH1275" s="185">
        <f>IF(N1275="sníž. přenesená",J1275,0)</f>
        <v>0</v>
      </c>
      <c r="BI1275" s="185">
        <f>IF(N1275="nulová",J1275,0)</f>
        <v>0</v>
      </c>
      <c r="BJ1275" s="18" t="s">
        <v>8</v>
      </c>
      <c r="BK1275" s="185">
        <f>ROUND(I1275*H1275,0)</f>
        <v>0</v>
      </c>
      <c r="BL1275" s="18" t="s">
        <v>409</v>
      </c>
      <c r="BM1275" s="184" t="s">
        <v>2021</v>
      </c>
    </row>
    <row r="1276" s="13" customFormat="1">
      <c r="A1276" s="13"/>
      <c r="B1276" s="186"/>
      <c r="C1276" s="13"/>
      <c r="D1276" s="187" t="s">
        <v>345</v>
      </c>
      <c r="E1276" s="188" t="s">
        <v>1</v>
      </c>
      <c r="F1276" s="189" t="s">
        <v>1685</v>
      </c>
      <c r="G1276" s="13"/>
      <c r="H1276" s="190">
        <v>1</v>
      </c>
      <c r="I1276" s="191"/>
      <c r="J1276" s="13"/>
      <c r="K1276" s="13"/>
      <c r="L1276" s="186"/>
      <c r="M1276" s="192"/>
      <c r="N1276" s="193"/>
      <c r="O1276" s="193"/>
      <c r="P1276" s="193"/>
      <c r="Q1276" s="193"/>
      <c r="R1276" s="193"/>
      <c r="S1276" s="193"/>
      <c r="T1276" s="194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188" t="s">
        <v>345</v>
      </c>
      <c r="AU1276" s="188" t="s">
        <v>85</v>
      </c>
      <c r="AV1276" s="13" t="s">
        <v>85</v>
      </c>
      <c r="AW1276" s="13" t="s">
        <v>33</v>
      </c>
      <c r="AX1276" s="13" t="s">
        <v>77</v>
      </c>
      <c r="AY1276" s="188" t="s">
        <v>337</v>
      </c>
    </row>
    <row r="1277" s="14" customFormat="1">
      <c r="A1277" s="14"/>
      <c r="B1277" s="195"/>
      <c r="C1277" s="14"/>
      <c r="D1277" s="187" t="s">
        <v>345</v>
      </c>
      <c r="E1277" s="196" t="s">
        <v>1</v>
      </c>
      <c r="F1277" s="197" t="s">
        <v>363</v>
      </c>
      <c r="G1277" s="14"/>
      <c r="H1277" s="198">
        <v>1</v>
      </c>
      <c r="I1277" s="199"/>
      <c r="J1277" s="14"/>
      <c r="K1277" s="14"/>
      <c r="L1277" s="195"/>
      <c r="M1277" s="200"/>
      <c r="N1277" s="201"/>
      <c r="O1277" s="201"/>
      <c r="P1277" s="201"/>
      <c r="Q1277" s="201"/>
      <c r="R1277" s="201"/>
      <c r="S1277" s="201"/>
      <c r="T1277" s="202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196" t="s">
        <v>345</v>
      </c>
      <c r="AU1277" s="196" t="s">
        <v>85</v>
      </c>
      <c r="AV1277" s="14" t="s">
        <v>88</v>
      </c>
      <c r="AW1277" s="14" t="s">
        <v>33</v>
      </c>
      <c r="AX1277" s="14" t="s">
        <v>8</v>
      </c>
      <c r="AY1277" s="196" t="s">
        <v>337</v>
      </c>
    </row>
    <row r="1278" s="2" customFormat="1" ht="24.15" customHeight="1">
      <c r="A1278" s="37"/>
      <c r="B1278" s="172"/>
      <c r="C1278" s="173" t="s">
        <v>2022</v>
      </c>
      <c r="D1278" s="173" t="s">
        <v>339</v>
      </c>
      <c r="E1278" s="174" t="s">
        <v>2023</v>
      </c>
      <c r="F1278" s="175" t="s">
        <v>2024</v>
      </c>
      <c r="G1278" s="176" t="s">
        <v>496</v>
      </c>
      <c r="H1278" s="177">
        <v>2</v>
      </c>
      <c r="I1278" s="178"/>
      <c r="J1278" s="179">
        <f>ROUND(I1278*H1278,0)</f>
        <v>0</v>
      </c>
      <c r="K1278" s="175" t="s">
        <v>343</v>
      </c>
      <c r="L1278" s="38"/>
      <c r="M1278" s="180" t="s">
        <v>1</v>
      </c>
      <c r="N1278" s="181" t="s">
        <v>42</v>
      </c>
      <c r="O1278" s="76"/>
      <c r="P1278" s="182">
        <f>O1278*H1278</f>
        <v>0</v>
      </c>
      <c r="Q1278" s="182">
        <v>0.00091790000000000003</v>
      </c>
      <c r="R1278" s="182">
        <f>Q1278*H1278</f>
        <v>0.0018358000000000001</v>
      </c>
      <c r="S1278" s="182">
        <v>0</v>
      </c>
      <c r="T1278" s="183">
        <f>S1278*H1278</f>
        <v>0</v>
      </c>
      <c r="U1278" s="37"/>
      <c r="V1278" s="37"/>
      <c r="W1278" s="37"/>
      <c r="X1278" s="37"/>
      <c r="Y1278" s="37"/>
      <c r="Z1278" s="37"/>
      <c r="AA1278" s="37"/>
      <c r="AB1278" s="37"/>
      <c r="AC1278" s="37"/>
      <c r="AD1278" s="37"/>
      <c r="AE1278" s="37"/>
      <c r="AR1278" s="184" t="s">
        <v>409</v>
      </c>
      <c r="AT1278" s="184" t="s">
        <v>339</v>
      </c>
      <c r="AU1278" s="184" t="s">
        <v>85</v>
      </c>
      <c r="AY1278" s="18" t="s">
        <v>337</v>
      </c>
      <c r="BE1278" s="185">
        <f>IF(N1278="základní",J1278,0)</f>
        <v>0</v>
      </c>
      <c r="BF1278" s="185">
        <f>IF(N1278="snížená",J1278,0)</f>
        <v>0</v>
      </c>
      <c r="BG1278" s="185">
        <f>IF(N1278="zákl. přenesená",J1278,0)</f>
        <v>0</v>
      </c>
      <c r="BH1278" s="185">
        <f>IF(N1278="sníž. přenesená",J1278,0)</f>
        <v>0</v>
      </c>
      <c r="BI1278" s="185">
        <f>IF(N1278="nulová",J1278,0)</f>
        <v>0</v>
      </c>
      <c r="BJ1278" s="18" t="s">
        <v>8</v>
      </c>
      <c r="BK1278" s="185">
        <f>ROUND(I1278*H1278,0)</f>
        <v>0</v>
      </c>
      <c r="BL1278" s="18" t="s">
        <v>409</v>
      </c>
      <c r="BM1278" s="184" t="s">
        <v>2025</v>
      </c>
    </row>
    <row r="1279" s="13" customFormat="1">
      <c r="A1279" s="13"/>
      <c r="B1279" s="186"/>
      <c r="C1279" s="13"/>
      <c r="D1279" s="187" t="s">
        <v>345</v>
      </c>
      <c r="E1279" s="188" t="s">
        <v>1</v>
      </c>
      <c r="F1279" s="189" t="s">
        <v>2026</v>
      </c>
      <c r="G1279" s="13"/>
      <c r="H1279" s="190">
        <v>1</v>
      </c>
      <c r="I1279" s="191"/>
      <c r="J1279" s="13"/>
      <c r="K1279" s="13"/>
      <c r="L1279" s="186"/>
      <c r="M1279" s="192"/>
      <c r="N1279" s="193"/>
      <c r="O1279" s="193"/>
      <c r="P1279" s="193"/>
      <c r="Q1279" s="193"/>
      <c r="R1279" s="193"/>
      <c r="S1279" s="193"/>
      <c r="T1279" s="194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188" t="s">
        <v>345</v>
      </c>
      <c r="AU1279" s="188" t="s">
        <v>85</v>
      </c>
      <c r="AV1279" s="13" t="s">
        <v>85</v>
      </c>
      <c r="AW1279" s="13" t="s">
        <v>33</v>
      </c>
      <c r="AX1279" s="13" t="s">
        <v>77</v>
      </c>
      <c r="AY1279" s="188" t="s">
        <v>337</v>
      </c>
    </row>
    <row r="1280" s="13" customFormat="1">
      <c r="A1280" s="13"/>
      <c r="B1280" s="186"/>
      <c r="C1280" s="13"/>
      <c r="D1280" s="187" t="s">
        <v>345</v>
      </c>
      <c r="E1280" s="188" t="s">
        <v>1</v>
      </c>
      <c r="F1280" s="189" t="s">
        <v>2027</v>
      </c>
      <c r="G1280" s="13"/>
      <c r="H1280" s="190">
        <v>1</v>
      </c>
      <c r="I1280" s="191"/>
      <c r="J1280" s="13"/>
      <c r="K1280" s="13"/>
      <c r="L1280" s="186"/>
      <c r="M1280" s="192"/>
      <c r="N1280" s="193"/>
      <c r="O1280" s="193"/>
      <c r="P1280" s="193"/>
      <c r="Q1280" s="193"/>
      <c r="R1280" s="193"/>
      <c r="S1280" s="193"/>
      <c r="T1280" s="194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188" t="s">
        <v>345</v>
      </c>
      <c r="AU1280" s="188" t="s">
        <v>85</v>
      </c>
      <c r="AV1280" s="13" t="s">
        <v>85</v>
      </c>
      <c r="AW1280" s="13" t="s">
        <v>33</v>
      </c>
      <c r="AX1280" s="13" t="s">
        <v>77</v>
      </c>
      <c r="AY1280" s="188" t="s">
        <v>337</v>
      </c>
    </row>
    <row r="1281" s="14" customFormat="1">
      <c r="A1281" s="14"/>
      <c r="B1281" s="195"/>
      <c r="C1281" s="14"/>
      <c r="D1281" s="187" t="s">
        <v>345</v>
      </c>
      <c r="E1281" s="196" t="s">
        <v>1</v>
      </c>
      <c r="F1281" s="197" t="s">
        <v>363</v>
      </c>
      <c r="G1281" s="14"/>
      <c r="H1281" s="198">
        <v>2</v>
      </c>
      <c r="I1281" s="199"/>
      <c r="J1281" s="14"/>
      <c r="K1281" s="14"/>
      <c r="L1281" s="195"/>
      <c r="M1281" s="200"/>
      <c r="N1281" s="201"/>
      <c r="O1281" s="201"/>
      <c r="P1281" s="201"/>
      <c r="Q1281" s="201"/>
      <c r="R1281" s="201"/>
      <c r="S1281" s="201"/>
      <c r="T1281" s="202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196" t="s">
        <v>345</v>
      </c>
      <c r="AU1281" s="196" t="s">
        <v>85</v>
      </c>
      <c r="AV1281" s="14" t="s">
        <v>88</v>
      </c>
      <c r="AW1281" s="14" t="s">
        <v>33</v>
      </c>
      <c r="AX1281" s="14" t="s">
        <v>8</v>
      </c>
      <c r="AY1281" s="196" t="s">
        <v>337</v>
      </c>
    </row>
    <row r="1282" s="2" customFormat="1" ht="24.15" customHeight="1">
      <c r="A1282" s="37"/>
      <c r="B1282" s="172"/>
      <c r="C1282" s="211" t="s">
        <v>2028</v>
      </c>
      <c r="D1282" s="211" t="s">
        <v>400</v>
      </c>
      <c r="E1282" s="212" t="s">
        <v>2029</v>
      </c>
      <c r="F1282" s="213" t="s">
        <v>2030</v>
      </c>
      <c r="G1282" s="214" t="s">
        <v>342</v>
      </c>
      <c r="H1282" s="215">
        <v>4.7699999999999996</v>
      </c>
      <c r="I1282" s="216"/>
      <c r="J1282" s="217">
        <f>ROUND(I1282*H1282,0)</f>
        <v>0</v>
      </c>
      <c r="K1282" s="213" t="s">
        <v>343</v>
      </c>
      <c r="L1282" s="218"/>
      <c r="M1282" s="219" t="s">
        <v>1</v>
      </c>
      <c r="N1282" s="220" t="s">
        <v>42</v>
      </c>
      <c r="O1282" s="76"/>
      <c r="P1282" s="182">
        <f>O1282*H1282</f>
        <v>0</v>
      </c>
      <c r="Q1282" s="182">
        <v>0.03388</v>
      </c>
      <c r="R1282" s="182">
        <f>Q1282*H1282</f>
        <v>0.16160759999999999</v>
      </c>
      <c r="S1282" s="182">
        <v>0</v>
      </c>
      <c r="T1282" s="183">
        <f>S1282*H1282</f>
        <v>0</v>
      </c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R1282" s="184" t="s">
        <v>506</v>
      </c>
      <c r="AT1282" s="184" t="s">
        <v>400</v>
      </c>
      <c r="AU1282" s="184" t="s">
        <v>85</v>
      </c>
      <c r="AY1282" s="18" t="s">
        <v>337</v>
      </c>
      <c r="BE1282" s="185">
        <f>IF(N1282="základní",J1282,0)</f>
        <v>0</v>
      </c>
      <c r="BF1282" s="185">
        <f>IF(N1282="snížená",J1282,0)</f>
        <v>0</v>
      </c>
      <c r="BG1282" s="185">
        <f>IF(N1282="zákl. přenesená",J1282,0)</f>
        <v>0</v>
      </c>
      <c r="BH1282" s="185">
        <f>IF(N1282="sníž. přenesená",J1282,0)</f>
        <v>0</v>
      </c>
      <c r="BI1282" s="185">
        <f>IF(N1282="nulová",J1282,0)</f>
        <v>0</v>
      </c>
      <c r="BJ1282" s="18" t="s">
        <v>8</v>
      </c>
      <c r="BK1282" s="185">
        <f>ROUND(I1282*H1282,0)</f>
        <v>0</v>
      </c>
      <c r="BL1282" s="18" t="s">
        <v>409</v>
      </c>
      <c r="BM1282" s="184" t="s">
        <v>2031</v>
      </c>
    </row>
    <row r="1283" s="13" customFormat="1">
      <c r="A1283" s="13"/>
      <c r="B1283" s="186"/>
      <c r="C1283" s="13"/>
      <c r="D1283" s="187" t="s">
        <v>345</v>
      </c>
      <c r="E1283" s="188" t="s">
        <v>1</v>
      </c>
      <c r="F1283" s="189" t="s">
        <v>2032</v>
      </c>
      <c r="G1283" s="13"/>
      <c r="H1283" s="190">
        <v>2.25</v>
      </c>
      <c r="I1283" s="191"/>
      <c r="J1283" s="13"/>
      <c r="K1283" s="13"/>
      <c r="L1283" s="186"/>
      <c r="M1283" s="192"/>
      <c r="N1283" s="193"/>
      <c r="O1283" s="193"/>
      <c r="P1283" s="193"/>
      <c r="Q1283" s="193"/>
      <c r="R1283" s="193"/>
      <c r="S1283" s="193"/>
      <c r="T1283" s="194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188" t="s">
        <v>345</v>
      </c>
      <c r="AU1283" s="188" t="s">
        <v>85</v>
      </c>
      <c r="AV1283" s="13" t="s">
        <v>85</v>
      </c>
      <c r="AW1283" s="13" t="s">
        <v>33</v>
      </c>
      <c r="AX1283" s="13" t="s">
        <v>77</v>
      </c>
      <c r="AY1283" s="188" t="s">
        <v>337</v>
      </c>
    </row>
    <row r="1284" s="13" customFormat="1">
      <c r="A1284" s="13"/>
      <c r="B1284" s="186"/>
      <c r="C1284" s="13"/>
      <c r="D1284" s="187" t="s">
        <v>345</v>
      </c>
      <c r="E1284" s="188" t="s">
        <v>1</v>
      </c>
      <c r="F1284" s="189" t="s">
        <v>2033</v>
      </c>
      <c r="G1284" s="13"/>
      <c r="H1284" s="190">
        <v>2.52</v>
      </c>
      <c r="I1284" s="191"/>
      <c r="J1284" s="13"/>
      <c r="K1284" s="13"/>
      <c r="L1284" s="186"/>
      <c r="M1284" s="192"/>
      <c r="N1284" s="193"/>
      <c r="O1284" s="193"/>
      <c r="P1284" s="193"/>
      <c r="Q1284" s="193"/>
      <c r="R1284" s="193"/>
      <c r="S1284" s="193"/>
      <c r="T1284" s="194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188" t="s">
        <v>345</v>
      </c>
      <c r="AU1284" s="188" t="s">
        <v>85</v>
      </c>
      <c r="AV1284" s="13" t="s">
        <v>85</v>
      </c>
      <c r="AW1284" s="13" t="s">
        <v>33</v>
      </c>
      <c r="AX1284" s="13" t="s">
        <v>77</v>
      </c>
      <c r="AY1284" s="188" t="s">
        <v>337</v>
      </c>
    </row>
    <row r="1285" s="14" customFormat="1">
      <c r="A1285" s="14"/>
      <c r="B1285" s="195"/>
      <c r="C1285" s="14"/>
      <c r="D1285" s="187" t="s">
        <v>345</v>
      </c>
      <c r="E1285" s="196" t="s">
        <v>1</v>
      </c>
      <c r="F1285" s="197" t="s">
        <v>363</v>
      </c>
      <c r="G1285" s="14"/>
      <c r="H1285" s="198">
        <v>4.7699999999999996</v>
      </c>
      <c r="I1285" s="199"/>
      <c r="J1285" s="14"/>
      <c r="K1285" s="14"/>
      <c r="L1285" s="195"/>
      <c r="M1285" s="200"/>
      <c r="N1285" s="201"/>
      <c r="O1285" s="201"/>
      <c r="P1285" s="201"/>
      <c r="Q1285" s="201"/>
      <c r="R1285" s="201"/>
      <c r="S1285" s="201"/>
      <c r="T1285" s="202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196" t="s">
        <v>345</v>
      </c>
      <c r="AU1285" s="196" t="s">
        <v>85</v>
      </c>
      <c r="AV1285" s="14" t="s">
        <v>88</v>
      </c>
      <c r="AW1285" s="14" t="s">
        <v>33</v>
      </c>
      <c r="AX1285" s="14" t="s">
        <v>8</v>
      </c>
      <c r="AY1285" s="196" t="s">
        <v>337</v>
      </c>
    </row>
    <row r="1286" s="2" customFormat="1" ht="24.15" customHeight="1">
      <c r="A1286" s="37"/>
      <c r="B1286" s="172"/>
      <c r="C1286" s="173" t="s">
        <v>2034</v>
      </c>
      <c r="D1286" s="173" t="s">
        <v>339</v>
      </c>
      <c r="E1286" s="174" t="s">
        <v>2035</v>
      </c>
      <c r="F1286" s="175" t="s">
        <v>2036</v>
      </c>
      <c r="G1286" s="176" t="s">
        <v>496</v>
      </c>
      <c r="H1286" s="177">
        <v>4</v>
      </c>
      <c r="I1286" s="178"/>
      <c r="J1286" s="179">
        <f>ROUND(I1286*H1286,0)</f>
        <v>0</v>
      </c>
      <c r="K1286" s="175" t="s">
        <v>343</v>
      </c>
      <c r="L1286" s="38"/>
      <c r="M1286" s="180" t="s">
        <v>1</v>
      </c>
      <c r="N1286" s="181" t="s">
        <v>42</v>
      </c>
      <c r="O1286" s="76"/>
      <c r="P1286" s="182">
        <f>O1286*H1286</f>
        <v>0</v>
      </c>
      <c r="Q1286" s="182">
        <v>0</v>
      </c>
      <c r="R1286" s="182">
        <f>Q1286*H1286</f>
        <v>0</v>
      </c>
      <c r="S1286" s="182">
        <v>0</v>
      </c>
      <c r="T1286" s="183">
        <f>S1286*H1286</f>
        <v>0</v>
      </c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37"/>
      <c r="AE1286" s="37"/>
      <c r="AR1286" s="184" t="s">
        <v>409</v>
      </c>
      <c r="AT1286" s="184" t="s">
        <v>339</v>
      </c>
      <c r="AU1286" s="184" t="s">
        <v>85</v>
      </c>
      <c r="AY1286" s="18" t="s">
        <v>337</v>
      </c>
      <c r="BE1286" s="185">
        <f>IF(N1286="základní",J1286,0)</f>
        <v>0</v>
      </c>
      <c r="BF1286" s="185">
        <f>IF(N1286="snížená",J1286,0)</f>
        <v>0</v>
      </c>
      <c r="BG1286" s="185">
        <f>IF(N1286="zákl. přenesená",J1286,0)</f>
        <v>0</v>
      </c>
      <c r="BH1286" s="185">
        <f>IF(N1286="sníž. přenesená",J1286,0)</f>
        <v>0</v>
      </c>
      <c r="BI1286" s="185">
        <f>IF(N1286="nulová",J1286,0)</f>
        <v>0</v>
      </c>
      <c r="BJ1286" s="18" t="s">
        <v>8</v>
      </c>
      <c r="BK1286" s="185">
        <f>ROUND(I1286*H1286,0)</f>
        <v>0</v>
      </c>
      <c r="BL1286" s="18" t="s">
        <v>409</v>
      </c>
      <c r="BM1286" s="184" t="s">
        <v>2037</v>
      </c>
    </row>
    <row r="1287" s="13" customFormat="1">
      <c r="A1287" s="13"/>
      <c r="B1287" s="186"/>
      <c r="C1287" s="13"/>
      <c r="D1287" s="187" t="s">
        <v>345</v>
      </c>
      <c r="E1287" s="188" t="s">
        <v>1</v>
      </c>
      <c r="F1287" s="189" t="s">
        <v>2038</v>
      </c>
      <c r="G1287" s="13"/>
      <c r="H1287" s="190">
        <v>4</v>
      </c>
      <c r="I1287" s="191"/>
      <c r="J1287" s="13"/>
      <c r="K1287" s="13"/>
      <c r="L1287" s="186"/>
      <c r="M1287" s="192"/>
      <c r="N1287" s="193"/>
      <c r="O1287" s="193"/>
      <c r="P1287" s="193"/>
      <c r="Q1287" s="193"/>
      <c r="R1287" s="193"/>
      <c r="S1287" s="193"/>
      <c r="T1287" s="194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188" t="s">
        <v>345</v>
      </c>
      <c r="AU1287" s="188" t="s">
        <v>85</v>
      </c>
      <c r="AV1287" s="13" t="s">
        <v>85</v>
      </c>
      <c r="AW1287" s="13" t="s">
        <v>33</v>
      </c>
      <c r="AX1287" s="13" t="s">
        <v>77</v>
      </c>
      <c r="AY1287" s="188" t="s">
        <v>337</v>
      </c>
    </row>
    <row r="1288" s="14" customFormat="1">
      <c r="A1288" s="14"/>
      <c r="B1288" s="195"/>
      <c r="C1288" s="14"/>
      <c r="D1288" s="187" t="s">
        <v>345</v>
      </c>
      <c r="E1288" s="196" t="s">
        <v>1</v>
      </c>
      <c r="F1288" s="197" t="s">
        <v>363</v>
      </c>
      <c r="G1288" s="14"/>
      <c r="H1288" s="198">
        <v>4</v>
      </c>
      <c r="I1288" s="199"/>
      <c r="J1288" s="14"/>
      <c r="K1288" s="14"/>
      <c r="L1288" s="195"/>
      <c r="M1288" s="200"/>
      <c r="N1288" s="201"/>
      <c r="O1288" s="201"/>
      <c r="P1288" s="201"/>
      <c r="Q1288" s="201"/>
      <c r="R1288" s="201"/>
      <c r="S1288" s="201"/>
      <c r="T1288" s="202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196" t="s">
        <v>345</v>
      </c>
      <c r="AU1288" s="196" t="s">
        <v>85</v>
      </c>
      <c r="AV1288" s="14" t="s">
        <v>88</v>
      </c>
      <c r="AW1288" s="14" t="s">
        <v>33</v>
      </c>
      <c r="AX1288" s="14" t="s">
        <v>8</v>
      </c>
      <c r="AY1288" s="196" t="s">
        <v>337</v>
      </c>
    </row>
    <row r="1289" s="2" customFormat="1" ht="16.5" customHeight="1">
      <c r="A1289" s="37"/>
      <c r="B1289" s="172"/>
      <c r="C1289" s="211" t="s">
        <v>2039</v>
      </c>
      <c r="D1289" s="211" t="s">
        <v>400</v>
      </c>
      <c r="E1289" s="212" t="s">
        <v>2040</v>
      </c>
      <c r="F1289" s="213" t="s">
        <v>2041</v>
      </c>
      <c r="G1289" s="214" t="s">
        <v>496</v>
      </c>
      <c r="H1289" s="215">
        <v>4</v>
      </c>
      <c r="I1289" s="216"/>
      <c r="J1289" s="217">
        <f>ROUND(I1289*H1289,0)</f>
        <v>0</v>
      </c>
      <c r="K1289" s="213" t="s">
        <v>343</v>
      </c>
      <c r="L1289" s="218"/>
      <c r="M1289" s="219" t="s">
        <v>1</v>
      </c>
      <c r="N1289" s="220" t="s">
        <v>42</v>
      </c>
      <c r="O1289" s="76"/>
      <c r="P1289" s="182">
        <f>O1289*H1289</f>
        <v>0</v>
      </c>
      <c r="Q1289" s="182">
        <v>0.0023999999999999998</v>
      </c>
      <c r="R1289" s="182">
        <f>Q1289*H1289</f>
        <v>0.0095999999999999992</v>
      </c>
      <c r="S1289" s="182">
        <v>0</v>
      </c>
      <c r="T1289" s="183">
        <f>S1289*H1289</f>
        <v>0</v>
      </c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37"/>
      <c r="AE1289" s="37"/>
      <c r="AR1289" s="184" t="s">
        <v>506</v>
      </c>
      <c r="AT1289" s="184" t="s">
        <v>400</v>
      </c>
      <c r="AU1289" s="184" t="s">
        <v>85</v>
      </c>
      <c r="AY1289" s="18" t="s">
        <v>337</v>
      </c>
      <c r="BE1289" s="185">
        <f>IF(N1289="základní",J1289,0)</f>
        <v>0</v>
      </c>
      <c r="BF1289" s="185">
        <f>IF(N1289="snížená",J1289,0)</f>
        <v>0</v>
      </c>
      <c r="BG1289" s="185">
        <f>IF(N1289="zákl. přenesená",J1289,0)</f>
        <v>0</v>
      </c>
      <c r="BH1289" s="185">
        <f>IF(N1289="sníž. přenesená",J1289,0)</f>
        <v>0</v>
      </c>
      <c r="BI1289" s="185">
        <f>IF(N1289="nulová",J1289,0)</f>
        <v>0</v>
      </c>
      <c r="BJ1289" s="18" t="s">
        <v>8</v>
      </c>
      <c r="BK1289" s="185">
        <f>ROUND(I1289*H1289,0)</f>
        <v>0</v>
      </c>
      <c r="BL1289" s="18" t="s">
        <v>409</v>
      </c>
      <c r="BM1289" s="184" t="s">
        <v>2042</v>
      </c>
    </row>
    <row r="1290" s="13" customFormat="1">
      <c r="A1290" s="13"/>
      <c r="B1290" s="186"/>
      <c r="C1290" s="13"/>
      <c r="D1290" s="187" t="s">
        <v>345</v>
      </c>
      <c r="E1290" s="188" t="s">
        <v>1</v>
      </c>
      <c r="F1290" s="189" t="s">
        <v>2038</v>
      </c>
      <c r="G1290" s="13"/>
      <c r="H1290" s="190">
        <v>4</v>
      </c>
      <c r="I1290" s="191"/>
      <c r="J1290" s="13"/>
      <c r="K1290" s="13"/>
      <c r="L1290" s="186"/>
      <c r="M1290" s="192"/>
      <c r="N1290" s="193"/>
      <c r="O1290" s="193"/>
      <c r="P1290" s="193"/>
      <c r="Q1290" s="193"/>
      <c r="R1290" s="193"/>
      <c r="S1290" s="193"/>
      <c r="T1290" s="194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188" t="s">
        <v>345</v>
      </c>
      <c r="AU1290" s="188" t="s">
        <v>85</v>
      </c>
      <c r="AV1290" s="13" t="s">
        <v>85</v>
      </c>
      <c r="AW1290" s="13" t="s">
        <v>33</v>
      </c>
      <c r="AX1290" s="13" t="s">
        <v>77</v>
      </c>
      <c r="AY1290" s="188" t="s">
        <v>337</v>
      </c>
    </row>
    <row r="1291" s="14" customFormat="1">
      <c r="A1291" s="14"/>
      <c r="B1291" s="195"/>
      <c r="C1291" s="14"/>
      <c r="D1291" s="187" t="s">
        <v>345</v>
      </c>
      <c r="E1291" s="196" t="s">
        <v>1</v>
      </c>
      <c r="F1291" s="197" t="s">
        <v>363</v>
      </c>
      <c r="G1291" s="14"/>
      <c r="H1291" s="198">
        <v>4</v>
      </c>
      <c r="I1291" s="199"/>
      <c r="J1291" s="14"/>
      <c r="K1291" s="14"/>
      <c r="L1291" s="195"/>
      <c r="M1291" s="200"/>
      <c r="N1291" s="201"/>
      <c r="O1291" s="201"/>
      <c r="P1291" s="201"/>
      <c r="Q1291" s="201"/>
      <c r="R1291" s="201"/>
      <c r="S1291" s="201"/>
      <c r="T1291" s="202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196" t="s">
        <v>345</v>
      </c>
      <c r="AU1291" s="196" t="s">
        <v>85</v>
      </c>
      <c r="AV1291" s="14" t="s">
        <v>88</v>
      </c>
      <c r="AW1291" s="14" t="s">
        <v>33</v>
      </c>
      <c r="AX1291" s="14" t="s">
        <v>8</v>
      </c>
      <c r="AY1291" s="196" t="s">
        <v>337</v>
      </c>
    </row>
    <row r="1292" s="2" customFormat="1" ht="16.5" customHeight="1">
      <c r="A1292" s="37"/>
      <c r="B1292" s="172"/>
      <c r="C1292" s="173" t="s">
        <v>2043</v>
      </c>
      <c r="D1292" s="173" t="s">
        <v>339</v>
      </c>
      <c r="E1292" s="174" t="s">
        <v>2044</v>
      </c>
      <c r="F1292" s="175" t="s">
        <v>2045</v>
      </c>
      <c r="G1292" s="176" t="s">
        <v>496</v>
      </c>
      <c r="H1292" s="177">
        <v>16</v>
      </c>
      <c r="I1292" s="178"/>
      <c r="J1292" s="179">
        <f>ROUND(I1292*H1292,0)</f>
        <v>0</v>
      </c>
      <c r="K1292" s="175" t="s">
        <v>343</v>
      </c>
      <c r="L1292" s="38"/>
      <c r="M1292" s="180" t="s">
        <v>1</v>
      </c>
      <c r="N1292" s="181" t="s">
        <v>42</v>
      </c>
      <c r="O1292" s="76"/>
      <c r="P1292" s="182">
        <f>O1292*H1292</f>
        <v>0</v>
      </c>
      <c r="Q1292" s="182">
        <v>0</v>
      </c>
      <c r="R1292" s="182">
        <f>Q1292*H1292</f>
        <v>0</v>
      </c>
      <c r="S1292" s="182">
        <v>0</v>
      </c>
      <c r="T1292" s="183">
        <f>S1292*H1292</f>
        <v>0</v>
      </c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R1292" s="184" t="s">
        <v>409</v>
      </c>
      <c r="AT1292" s="184" t="s">
        <v>339</v>
      </c>
      <c r="AU1292" s="184" t="s">
        <v>85</v>
      </c>
      <c r="AY1292" s="18" t="s">
        <v>337</v>
      </c>
      <c r="BE1292" s="185">
        <f>IF(N1292="základní",J1292,0)</f>
        <v>0</v>
      </c>
      <c r="BF1292" s="185">
        <f>IF(N1292="snížená",J1292,0)</f>
        <v>0</v>
      </c>
      <c r="BG1292" s="185">
        <f>IF(N1292="zákl. přenesená",J1292,0)</f>
        <v>0</v>
      </c>
      <c r="BH1292" s="185">
        <f>IF(N1292="sníž. přenesená",J1292,0)</f>
        <v>0</v>
      </c>
      <c r="BI1292" s="185">
        <f>IF(N1292="nulová",J1292,0)</f>
        <v>0</v>
      </c>
      <c r="BJ1292" s="18" t="s">
        <v>8</v>
      </c>
      <c r="BK1292" s="185">
        <f>ROUND(I1292*H1292,0)</f>
        <v>0</v>
      </c>
      <c r="BL1292" s="18" t="s">
        <v>409</v>
      </c>
      <c r="BM1292" s="184" t="s">
        <v>2046</v>
      </c>
    </row>
    <row r="1293" s="13" customFormat="1">
      <c r="A1293" s="13"/>
      <c r="B1293" s="186"/>
      <c r="C1293" s="13"/>
      <c r="D1293" s="187" t="s">
        <v>345</v>
      </c>
      <c r="E1293" s="188" t="s">
        <v>1</v>
      </c>
      <c r="F1293" s="189" t="s">
        <v>2047</v>
      </c>
      <c r="G1293" s="13"/>
      <c r="H1293" s="190">
        <v>2</v>
      </c>
      <c r="I1293" s="191"/>
      <c r="J1293" s="13"/>
      <c r="K1293" s="13"/>
      <c r="L1293" s="186"/>
      <c r="M1293" s="192"/>
      <c r="N1293" s="193"/>
      <c r="O1293" s="193"/>
      <c r="P1293" s="193"/>
      <c r="Q1293" s="193"/>
      <c r="R1293" s="193"/>
      <c r="S1293" s="193"/>
      <c r="T1293" s="194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188" t="s">
        <v>345</v>
      </c>
      <c r="AU1293" s="188" t="s">
        <v>85</v>
      </c>
      <c r="AV1293" s="13" t="s">
        <v>85</v>
      </c>
      <c r="AW1293" s="13" t="s">
        <v>33</v>
      </c>
      <c r="AX1293" s="13" t="s">
        <v>77</v>
      </c>
      <c r="AY1293" s="188" t="s">
        <v>337</v>
      </c>
    </row>
    <row r="1294" s="13" customFormat="1">
      <c r="A1294" s="13"/>
      <c r="B1294" s="186"/>
      <c r="C1294" s="13"/>
      <c r="D1294" s="187" t="s">
        <v>345</v>
      </c>
      <c r="E1294" s="188" t="s">
        <v>1</v>
      </c>
      <c r="F1294" s="189" t="s">
        <v>2048</v>
      </c>
      <c r="G1294" s="13"/>
      <c r="H1294" s="190">
        <v>3</v>
      </c>
      <c r="I1294" s="191"/>
      <c r="J1294" s="13"/>
      <c r="K1294" s="13"/>
      <c r="L1294" s="186"/>
      <c r="M1294" s="192"/>
      <c r="N1294" s="193"/>
      <c r="O1294" s="193"/>
      <c r="P1294" s="193"/>
      <c r="Q1294" s="193"/>
      <c r="R1294" s="193"/>
      <c r="S1294" s="193"/>
      <c r="T1294" s="194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188" t="s">
        <v>345</v>
      </c>
      <c r="AU1294" s="188" t="s">
        <v>85</v>
      </c>
      <c r="AV1294" s="13" t="s">
        <v>85</v>
      </c>
      <c r="AW1294" s="13" t="s">
        <v>33</v>
      </c>
      <c r="AX1294" s="13" t="s">
        <v>77</v>
      </c>
      <c r="AY1294" s="188" t="s">
        <v>337</v>
      </c>
    </row>
    <row r="1295" s="13" customFormat="1">
      <c r="A1295" s="13"/>
      <c r="B1295" s="186"/>
      <c r="C1295" s="13"/>
      <c r="D1295" s="187" t="s">
        <v>345</v>
      </c>
      <c r="E1295" s="188" t="s">
        <v>1</v>
      </c>
      <c r="F1295" s="189" t="s">
        <v>2049</v>
      </c>
      <c r="G1295" s="13"/>
      <c r="H1295" s="190">
        <v>1</v>
      </c>
      <c r="I1295" s="191"/>
      <c r="J1295" s="13"/>
      <c r="K1295" s="13"/>
      <c r="L1295" s="186"/>
      <c r="M1295" s="192"/>
      <c r="N1295" s="193"/>
      <c r="O1295" s="193"/>
      <c r="P1295" s="193"/>
      <c r="Q1295" s="193"/>
      <c r="R1295" s="193"/>
      <c r="S1295" s="193"/>
      <c r="T1295" s="194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188" t="s">
        <v>345</v>
      </c>
      <c r="AU1295" s="188" t="s">
        <v>85</v>
      </c>
      <c r="AV1295" s="13" t="s">
        <v>85</v>
      </c>
      <c r="AW1295" s="13" t="s">
        <v>33</v>
      </c>
      <c r="AX1295" s="13" t="s">
        <v>77</v>
      </c>
      <c r="AY1295" s="188" t="s">
        <v>337</v>
      </c>
    </row>
    <row r="1296" s="13" customFormat="1">
      <c r="A1296" s="13"/>
      <c r="B1296" s="186"/>
      <c r="C1296" s="13"/>
      <c r="D1296" s="187" t="s">
        <v>345</v>
      </c>
      <c r="E1296" s="188" t="s">
        <v>1</v>
      </c>
      <c r="F1296" s="189" t="s">
        <v>2005</v>
      </c>
      <c r="G1296" s="13"/>
      <c r="H1296" s="190">
        <v>2</v>
      </c>
      <c r="I1296" s="191"/>
      <c r="J1296" s="13"/>
      <c r="K1296" s="13"/>
      <c r="L1296" s="186"/>
      <c r="M1296" s="192"/>
      <c r="N1296" s="193"/>
      <c r="O1296" s="193"/>
      <c r="P1296" s="193"/>
      <c r="Q1296" s="193"/>
      <c r="R1296" s="193"/>
      <c r="S1296" s="193"/>
      <c r="T1296" s="194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188" t="s">
        <v>345</v>
      </c>
      <c r="AU1296" s="188" t="s">
        <v>85</v>
      </c>
      <c r="AV1296" s="13" t="s">
        <v>85</v>
      </c>
      <c r="AW1296" s="13" t="s">
        <v>33</v>
      </c>
      <c r="AX1296" s="13" t="s">
        <v>77</v>
      </c>
      <c r="AY1296" s="188" t="s">
        <v>337</v>
      </c>
    </row>
    <row r="1297" s="13" customFormat="1">
      <c r="A1297" s="13"/>
      <c r="B1297" s="186"/>
      <c r="C1297" s="13"/>
      <c r="D1297" s="187" t="s">
        <v>345</v>
      </c>
      <c r="E1297" s="188" t="s">
        <v>1</v>
      </c>
      <c r="F1297" s="189" t="s">
        <v>2006</v>
      </c>
      <c r="G1297" s="13"/>
      <c r="H1297" s="190">
        <v>3</v>
      </c>
      <c r="I1297" s="191"/>
      <c r="J1297" s="13"/>
      <c r="K1297" s="13"/>
      <c r="L1297" s="186"/>
      <c r="M1297" s="192"/>
      <c r="N1297" s="193"/>
      <c r="O1297" s="193"/>
      <c r="P1297" s="193"/>
      <c r="Q1297" s="193"/>
      <c r="R1297" s="193"/>
      <c r="S1297" s="193"/>
      <c r="T1297" s="194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188" t="s">
        <v>345</v>
      </c>
      <c r="AU1297" s="188" t="s">
        <v>85</v>
      </c>
      <c r="AV1297" s="13" t="s">
        <v>85</v>
      </c>
      <c r="AW1297" s="13" t="s">
        <v>33</v>
      </c>
      <c r="AX1297" s="13" t="s">
        <v>77</v>
      </c>
      <c r="AY1297" s="188" t="s">
        <v>337</v>
      </c>
    </row>
    <row r="1298" s="13" customFormat="1">
      <c r="A1298" s="13"/>
      <c r="B1298" s="186"/>
      <c r="C1298" s="13"/>
      <c r="D1298" s="187" t="s">
        <v>345</v>
      </c>
      <c r="E1298" s="188" t="s">
        <v>1</v>
      </c>
      <c r="F1298" s="189" t="s">
        <v>2007</v>
      </c>
      <c r="G1298" s="13"/>
      <c r="H1298" s="190">
        <v>4</v>
      </c>
      <c r="I1298" s="191"/>
      <c r="J1298" s="13"/>
      <c r="K1298" s="13"/>
      <c r="L1298" s="186"/>
      <c r="M1298" s="192"/>
      <c r="N1298" s="193"/>
      <c r="O1298" s="193"/>
      <c r="P1298" s="193"/>
      <c r="Q1298" s="193"/>
      <c r="R1298" s="193"/>
      <c r="S1298" s="193"/>
      <c r="T1298" s="194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188" t="s">
        <v>345</v>
      </c>
      <c r="AU1298" s="188" t="s">
        <v>85</v>
      </c>
      <c r="AV1298" s="13" t="s">
        <v>85</v>
      </c>
      <c r="AW1298" s="13" t="s">
        <v>33</v>
      </c>
      <c r="AX1298" s="13" t="s">
        <v>77</v>
      </c>
      <c r="AY1298" s="188" t="s">
        <v>337</v>
      </c>
    </row>
    <row r="1299" s="13" customFormat="1">
      <c r="A1299" s="13"/>
      <c r="B1299" s="186"/>
      <c r="C1299" s="13"/>
      <c r="D1299" s="187" t="s">
        <v>345</v>
      </c>
      <c r="E1299" s="188" t="s">
        <v>1</v>
      </c>
      <c r="F1299" s="189" t="s">
        <v>1685</v>
      </c>
      <c r="G1299" s="13"/>
      <c r="H1299" s="190">
        <v>1</v>
      </c>
      <c r="I1299" s="191"/>
      <c r="J1299" s="13"/>
      <c r="K1299" s="13"/>
      <c r="L1299" s="186"/>
      <c r="M1299" s="192"/>
      <c r="N1299" s="193"/>
      <c r="O1299" s="193"/>
      <c r="P1299" s="193"/>
      <c r="Q1299" s="193"/>
      <c r="R1299" s="193"/>
      <c r="S1299" s="193"/>
      <c r="T1299" s="194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188" t="s">
        <v>345</v>
      </c>
      <c r="AU1299" s="188" t="s">
        <v>85</v>
      </c>
      <c r="AV1299" s="13" t="s">
        <v>85</v>
      </c>
      <c r="AW1299" s="13" t="s">
        <v>33</v>
      </c>
      <c r="AX1299" s="13" t="s">
        <v>77</v>
      </c>
      <c r="AY1299" s="188" t="s">
        <v>337</v>
      </c>
    </row>
    <row r="1300" s="14" customFormat="1">
      <c r="A1300" s="14"/>
      <c r="B1300" s="195"/>
      <c r="C1300" s="14"/>
      <c r="D1300" s="187" t="s">
        <v>345</v>
      </c>
      <c r="E1300" s="196" t="s">
        <v>1</v>
      </c>
      <c r="F1300" s="197" t="s">
        <v>363</v>
      </c>
      <c r="G1300" s="14"/>
      <c r="H1300" s="198">
        <v>16</v>
      </c>
      <c r="I1300" s="199"/>
      <c r="J1300" s="14"/>
      <c r="K1300" s="14"/>
      <c r="L1300" s="195"/>
      <c r="M1300" s="200"/>
      <c r="N1300" s="201"/>
      <c r="O1300" s="201"/>
      <c r="P1300" s="201"/>
      <c r="Q1300" s="201"/>
      <c r="R1300" s="201"/>
      <c r="S1300" s="201"/>
      <c r="T1300" s="202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196" t="s">
        <v>345</v>
      </c>
      <c r="AU1300" s="196" t="s">
        <v>85</v>
      </c>
      <c r="AV1300" s="14" t="s">
        <v>88</v>
      </c>
      <c r="AW1300" s="14" t="s">
        <v>33</v>
      </c>
      <c r="AX1300" s="14" t="s">
        <v>8</v>
      </c>
      <c r="AY1300" s="196" t="s">
        <v>337</v>
      </c>
    </row>
    <row r="1301" s="2" customFormat="1" ht="16.5" customHeight="1">
      <c r="A1301" s="37"/>
      <c r="B1301" s="172"/>
      <c r="C1301" s="211" t="s">
        <v>2050</v>
      </c>
      <c r="D1301" s="211" t="s">
        <v>400</v>
      </c>
      <c r="E1301" s="212" t="s">
        <v>2051</v>
      </c>
      <c r="F1301" s="213" t="s">
        <v>2052</v>
      </c>
      <c r="G1301" s="214" t="s">
        <v>496</v>
      </c>
      <c r="H1301" s="215">
        <v>16</v>
      </c>
      <c r="I1301" s="216"/>
      <c r="J1301" s="217">
        <f>ROUND(I1301*H1301,0)</f>
        <v>0</v>
      </c>
      <c r="K1301" s="213" t="s">
        <v>1</v>
      </c>
      <c r="L1301" s="218"/>
      <c r="M1301" s="219" t="s">
        <v>1</v>
      </c>
      <c r="N1301" s="220" t="s">
        <v>42</v>
      </c>
      <c r="O1301" s="76"/>
      <c r="P1301" s="182">
        <f>O1301*H1301</f>
        <v>0</v>
      </c>
      <c r="Q1301" s="182">
        <v>0.00046000000000000001</v>
      </c>
      <c r="R1301" s="182">
        <f>Q1301*H1301</f>
        <v>0.0073600000000000002</v>
      </c>
      <c r="S1301" s="182">
        <v>0</v>
      </c>
      <c r="T1301" s="183">
        <f>S1301*H1301</f>
        <v>0</v>
      </c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37"/>
      <c r="AE1301" s="37"/>
      <c r="AR1301" s="184" t="s">
        <v>506</v>
      </c>
      <c r="AT1301" s="184" t="s">
        <v>400</v>
      </c>
      <c r="AU1301" s="184" t="s">
        <v>85</v>
      </c>
      <c r="AY1301" s="18" t="s">
        <v>337</v>
      </c>
      <c r="BE1301" s="185">
        <f>IF(N1301="základní",J1301,0)</f>
        <v>0</v>
      </c>
      <c r="BF1301" s="185">
        <f>IF(N1301="snížená",J1301,0)</f>
        <v>0</v>
      </c>
      <c r="BG1301" s="185">
        <f>IF(N1301="zákl. přenesená",J1301,0)</f>
        <v>0</v>
      </c>
      <c r="BH1301" s="185">
        <f>IF(N1301="sníž. přenesená",J1301,0)</f>
        <v>0</v>
      </c>
      <c r="BI1301" s="185">
        <f>IF(N1301="nulová",J1301,0)</f>
        <v>0</v>
      </c>
      <c r="BJ1301" s="18" t="s">
        <v>8</v>
      </c>
      <c r="BK1301" s="185">
        <f>ROUND(I1301*H1301,0)</f>
        <v>0</v>
      </c>
      <c r="BL1301" s="18" t="s">
        <v>409</v>
      </c>
      <c r="BM1301" s="184" t="s">
        <v>2053</v>
      </c>
    </row>
    <row r="1302" s="13" customFormat="1">
      <c r="A1302" s="13"/>
      <c r="B1302" s="186"/>
      <c r="C1302" s="13"/>
      <c r="D1302" s="187" t="s">
        <v>345</v>
      </c>
      <c r="E1302" s="188" t="s">
        <v>1</v>
      </c>
      <c r="F1302" s="189" t="s">
        <v>2047</v>
      </c>
      <c r="G1302" s="13"/>
      <c r="H1302" s="190">
        <v>2</v>
      </c>
      <c r="I1302" s="191"/>
      <c r="J1302" s="13"/>
      <c r="K1302" s="13"/>
      <c r="L1302" s="186"/>
      <c r="M1302" s="192"/>
      <c r="N1302" s="193"/>
      <c r="O1302" s="193"/>
      <c r="P1302" s="193"/>
      <c r="Q1302" s="193"/>
      <c r="R1302" s="193"/>
      <c r="S1302" s="193"/>
      <c r="T1302" s="194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188" t="s">
        <v>345</v>
      </c>
      <c r="AU1302" s="188" t="s">
        <v>85</v>
      </c>
      <c r="AV1302" s="13" t="s">
        <v>85</v>
      </c>
      <c r="AW1302" s="13" t="s">
        <v>33</v>
      </c>
      <c r="AX1302" s="13" t="s">
        <v>77</v>
      </c>
      <c r="AY1302" s="188" t="s">
        <v>337</v>
      </c>
    </row>
    <row r="1303" s="13" customFormat="1">
      <c r="A1303" s="13"/>
      <c r="B1303" s="186"/>
      <c r="C1303" s="13"/>
      <c r="D1303" s="187" t="s">
        <v>345</v>
      </c>
      <c r="E1303" s="188" t="s">
        <v>1</v>
      </c>
      <c r="F1303" s="189" t="s">
        <v>2048</v>
      </c>
      <c r="G1303" s="13"/>
      <c r="H1303" s="190">
        <v>3</v>
      </c>
      <c r="I1303" s="191"/>
      <c r="J1303" s="13"/>
      <c r="K1303" s="13"/>
      <c r="L1303" s="186"/>
      <c r="M1303" s="192"/>
      <c r="N1303" s="193"/>
      <c r="O1303" s="193"/>
      <c r="P1303" s="193"/>
      <c r="Q1303" s="193"/>
      <c r="R1303" s="193"/>
      <c r="S1303" s="193"/>
      <c r="T1303" s="194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188" t="s">
        <v>345</v>
      </c>
      <c r="AU1303" s="188" t="s">
        <v>85</v>
      </c>
      <c r="AV1303" s="13" t="s">
        <v>85</v>
      </c>
      <c r="AW1303" s="13" t="s">
        <v>33</v>
      </c>
      <c r="AX1303" s="13" t="s">
        <v>77</v>
      </c>
      <c r="AY1303" s="188" t="s">
        <v>337</v>
      </c>
    </row>
    <row r="1304" s="13" customFormat="1">
      <c r="A1304" s="13"/>
      <c r="B1304" s="186"/>
      <c r="C1304" s="13"/>
      <c r="D1304" s="187" t="s">
        <v>345</v>
      </c>
      <c r="E1304" s="188" t="s">
        <v>1</v>
      </c>
      <c r="F1304" s="189" t="s">
        <v>2049</v>
      </c>
      <c r="G1304" s="13"/>
      <c r="H1304" s="190">
        <v>1</v>
      </c>
      <c r="I1304" s="191"/>
      <c r="J1304" s="13"/>
      <c r="K1304" s="13"/>
      <c r="L1304" s="186"/>
      <c r="M1304" s="192"/>
      <c r="N1304" s="193"/>
      <c r="O1304" s="193"/>
      <c r="P1304" s="193"/>
      <c r="Q1304" s="193"/>
      <c r="R1304" s="193"/>
      <c r="S1304" s="193"/>
      <c r="T1304" s="194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188" t="s">
        <v>345</v>
      </c>
      <c r="AU1304" s="188" t="s">
        <v>85</v>
      </c>
      <c r="AV1304" s="13" t="s">
        <v>85</v>
      </c>
      <c r="AW1304" s="13" t="s">
        <v>33</v>
      </c>
      <c r="AX1304" s="13" t="s">
        <v>77</v>
      </c>
      <c r="AY1304" s="188" t="s">
        <v>337</v>
      </c>
    </row>
    <row r="1305" s="13" customFormat="1">
      <c r="A1305" s="13"/>
      <c r="B1305" s="186"/>
      <c r="C1305" s="13"/>
      <c r="D1305" s="187" t="s">
        <v>345</v>
      </c>
      <c r="E1305" s="188" t="s">
        <v>1</v>
      </c>
      <c r="F1305" s="189" t="s">
        <v>2005</v>
      </c>
      <c r="G1305" s="13"/>
      <c r="H1305" s="190">
        <v>2</v>
      </c>
      <c r="I1305" s="191"/>
      <c r="J1305" s="13"/>
      <c r="K1305" s="13"/>
      <c r="L1305" s="186"/>
      <c r="M1305" s="192"/>
      <c r="N1305" s="193"/>
      <c r="O1305" s="193"/>
      <c r="P1305" s="193"/>
      <c r="Q1305" s="193"/>
      <c r="R1305" s="193"/>
      <c r="S1305" s="193"/>
      <c r="T1305" s="194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188" t="s">
        <v>345</v>
      </c>
      <c r="AU1305" s="188" t="s">
        <v>85</v>
      </c>
      <c r="AV1305" s="13" t="s">
        <v>85</v>
      </c>
      <c r="AW1305" s="13" t="s">
        <v>33</v>
      </c>
      <c r="AX1305" s="13" t="s">
        <v>77</v>
      </c>
      <c r="AY1305" s="188" t="s">
        <v>337</v>
      </c>
    </row>
    <row r="1306" s="13" customFormat="1">
      <c r="A1306" s="13"/>
      <c r="B1306" s="186"/>
      <c r="C1306" s="13"/>
      <c r="D1306" s="187" t="s">
        <v>345</v>
      </c>
      <c r="E1306" s="188" t="s">
        <v>1</v>
      </c>
      <c r="F1306" s="189" t="s">
        <v>2006</v>
      </c>
      <c r="G1306" s="13"/>
      <c r="H1306" s="190">
        <v>3</v>
      </c>
      <c r="I1306" s="191"/>
      <c r="J1306" s="13"/>
      <c r="K1306" s="13"/>
      <c r="L1306" s="186"/>
      <c r="M1306" s="192"/>
      <c r="N1306" s="193"/>
      <c r="O1306" s="193"/>
      <c r="P1306" s="193"/>
      <c r="Q1306" s="193"/>
      <c r="R1306" s="193"/>
      <c r="S1306" s="193"/>
      <c r="T1306" s="194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188" t="s">
        <v>345</v>
      </c>
      <c r="AU1306" s="188" t="s">
        <v>85</v>
      </c>
      <c r="AV1306" s="13" t="s">
        <v>85</v>
      </c>
      <c r="AW1306" s="13" t="s">
        <v>33</v>
      </c>
      <c r="AX1306" s="13" t="s">
        <v>77</v>
      </c>
      <c r="AY1306" s="188" t="s">
        <v>337</v>
      </c>
    </row>
    <row r="1307" s="13" customFormat="1">
      <c r="A1307" s="13"/>
      <c r="B1307" s="186"/>
      <c r="C1307" s="13"/>
      <c r="D1307" s="187" t="s">
        <v>345</v>
      </c>
      <c r="E1307" s="188" t="s">
        <v>1</v>
      </c>
      <c r="F1307" s="189" t="s">
        <v>2007</v>
      </c>
      <c r="G1307" s="13"/>
      <c r="H1307" s="190">
        <v>4</v>
      </c>
      <c r="I1307" s="191"/>
      <c r="J1307" s="13"/>
      <c r="K1307" s="13"/>
      <c r="L1307" s="186"/>
      <c r="M1307" s="192"/>
      <c r="N1307" s="193"/>
      <c r="O1307" s="193"/>
      <c r="P1307" s="193"/>
      <c r="Q1307" s="193"/>
      <c r="R1307" s="193"/>
      <c r="S1307" s="193"/>
      <c r="T1307" s="194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188" t="s">
        <v>345</v>
      </c>
      <c r="AU1307" s="188" t="s">
        <v>85</v>
      </c>
      <c r="AV1307" s="13" t="s">
        <v>85</v>
      </c>
      <c r="AW1307" s="13" t="s">
        <v>33</v>
      </c>
      <c r="AX1307" s="13" t="s">
        <v>77</v>
      </c>
      <c r="AY1307" s="188" t="s">
        <v>337</v>
      </c>
    </row>
    <row r="1308" s="13" customFormat="1">
      <c r="A1308" s="13"/>
      <c r="B1308" s="186"/>
      <c r="C1308" s="13"/>
      <c r="D1308" s="187" t="s">
        <v>345</v>
      </c>
      <c r="E1308" s="188" t="s">
        <v>1</v>
      </c>
      <c r="F1308" s="189" t="s">
        <v>1685</v>
      </c>
      <c r="G1308" s="13"/>
      <c r="H1308" s="190">
        <v>1</v>
      </c>
      <c r="I1308" s="191"/>
      <c r="J1308" s="13"/>
      <c r="K1308" s="13"/>
      <c r="L1308" s="186"/>
      <c r="M1308" s="192"/>
      <c r="N1308" s="193"/>
      <c r="O1308" s="193"/>
      <c r="P1308" s="193"/>
      <c r="Q1308" s="193"/>
      <c r="R1308" s="193"/>
      <c r="S1308" s="193"/>
      <c r="T1308" s="194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188" t="s">
        <v>345</v>
      </c>
      <c r="AU1308" s="188" t="s">
        <v>85</v>
      </c>
      <c r="AV1308" s="13" t="s">
        <v>85</v>
      </c>
      <c r="AW1308" s="13" t="s">
        <v>33</v>
      </c>
      <c r="AX1308" s="13" t="s">
        <v>77</v>
      </c>
      <c r="AY1308" s="188" t="s">
        <v>337</v>
      </c>
    </row>
    <row r="1309" s="14" customFormat="1">
      <c r="A1309" s="14"/>
      <c r="B1309" s="195"/>
      <c r="C1309" s="14"/>
      <c r="D1309" s="187" t="s">
        <v>345</v>
      </c>
      <c r="E1309" s="196" t="s">
        <v>1</v>
      </c>
      <c r="F1309" s="197" t="s">
        <v>363</v>
      </c>
      <c r="G1309" s="14"/>
      <c r="H1309" s="198">
        <v>16</v>
      </c>
      <c r="I1309" s="199"/>
      <c r="J1309" s="14"/>
      <c r="K1309" s="14"/>
      <c r="L1309" s="195"/>
      <c r="M1309" s="200"/>
      <c r="N1309" s="201"/>
      <c r="O1309" s="201"/>
      <c r="P1309" s="201"/>
      <c r="Q1309" s="201"/>
      <c r="R1309" s="201"/>
      <c r="S1309" s="201"/>
      <c r="T1309" s="202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196" t="s">
        <v>345</v>
      </c>
      <c r="AU1309" s="196" t="s">
        <v>85</v>
      </c>
      <c r="AV1309" s="14" t="s">
        <v>88</v>
      </c>
      <c r="AW1309" s="14" t="s">
        <v>33</v>
      </c>
      <c r="AX1309" s="14" t="s">
        <v>8</v>
      </c>
      <c r="AY1309" s="196" t="s">
        <v>337</v>
      </c>
    </row>
    <row r="1310" s="2" customFormat="1" ht="16.5" customHeight="1">
      <c r="A1310" s="37"/>
      <c r="B1310" s="172"/>
      <c r="C1310" s="173" t="s">
        <v>2054</v>
      </c>
      <c r="D1310" s="173" t="s">
        <v>339</v>
      </c>
      <c r="E1310" s="174" t="s">
        <v>2055</v>
      </c>
      <c r="F1310" s="175" t="s">
        <v>2056</v>
      </c>
      <c r="G1310" s="176" t="s">
        <v>496</v>
      </c>
      <c r="H1310" s="177">
        <v>20</v>
      </c>
      <c r="I1310" s="178"/>
      <c r="J1310" s="179">
        <f>ROUND(I1310*H1310,0)</f>
        <v>0</v>
      </c>
      <c r="K1310" s="175" t="s">
        <v>343</v>
      </c>
      <c r="L1310" s="38"/>
      <c r="M1310" s="180" t="s">
        <v>1</v>
      </c>
      <c r="N1310" s="181" t="s">
        <v>42</v>
      </c>
      <c r="O1310" s="76"/>
      <c r="P1310" s="182">
        <f>O1310*H1310</f>
        <v>0</v>
      </c>
      <c r="Q1310" s="182">
        <v>0</v>
      </c>
      <c r="R1310" s="182">
        <f>Q1310*H1310</f>
        <v>0</v>
      </c>
      <c r="S1310" s="182">
        <v>0</v>
      </c>
      <c r="T1310" s="183">
        <f>S1310*H1310</f>
        <v>0</v>
      </c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R1310" s="184" t="s">
        <v>409</v>
      </c>
      <c r="AT1310" s="184" t="s">
        <v>339</v>
      </c>
      <c r="AU1310" s="184" t="s">
        <v>85</v>
      </c>
      <c r="AY1310" s="18" t="s">
        <v>337</v>
      </c>
      <c r="BE1310" s="185">
        <f>IF(N1310="základní",J1310,0)</f>
        <v>0</v>
      </c>
      <c r="BF1310" s="185">
        <f>IF(N1310="snížená",J1310,0)</f>
        <v>0</v>
      </c>
      <c r="BG1310" s="185">
        <f>IF(N1310="zákl. přenesená",J1310,0)</f>
        <v>0</v>
      </c>
      <c r="BH1310" s="185">
        <f>IF(N1310="sníž. přenesená",J1310,0)</f>
        <v>0</v>
      </c>
      <c r="BI1310" s="185">
        <f>IF(N1310="nulová",J1310,0)</f>
        <v>0</v>
      </c>
      <c r="BJ1310" s="18" t="s">
        <v>8</v>
      </c>
      <c r="BK1310" s="185">
        <f>ROUND(I1310*H1310,0)</f>
        <v>0</v>
      </c>
      <c r="BL1310" s="18" t="s">
        <v>409</v>
      </c>
      <c r="BM1310" s="184" t="s">
        <v>2057</v>
      </c>
    </row>
    <row r="1311" s="13" customFormat="1">
      <c r="A1311" s="13"/>
      <c r="B1311" s="186"/>
      <c r="C1311" s="13"/>
      <c r="D1311" s="187" t="s">
        <v>345</v>
      </c>
      <c r="E1311" s="188" t="s">
        <v>1</v>
      </c>
      <c r="F1311" s="189" t="s">
        <v>2047</v>
      </c>
      <c r="G1311" s="13"/>
      <c r="H1311" s="190">
        <v>2</v>
      </c>
      <c r="I1311" s="191"/>
      <c r="J1311" s="13"/>
      <c r="K1311" s="13"/>
      <c r="L1311" s="186"/>
      <c r="M1311" s="192"/>
      <c r="N1311" s="193"/>
      <c r="O1311" s="193"/>
      <c r="P1311" s="193"/>
      <c r="Q1311" s="193"/>
      <c r="R1311" s="193"/>
      <c r="S1311" s="193"/>
      <c r="T1311" s="194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188" t="s">
        <v>345</v>
      </c>
      <c r="AU1311" s="188" t="s">
        <v>85</v>
      </c>
      <c r="AV1311" s="13" t="s">
        <v>85</v>
      </c>
      <c r="AW1311" s="13" t="s">
        <v>33</v>
      </c>
      <c r="AX1311" s="13" t="s">
        <v>77</v>
      </c>
      <c r="AY1311" s="188" t="s">
        <v>337</v>
      </c>
    </row>
    <row r="1312" s="13" customFormat="1">
      <c r="A1312" s="13"/>
      <c r="B1312" s="186"/>
      <c r="C1312" s="13"/>
      <c r="D1312" s="187" t="s">
        <v>345</v>
      </c>
      <c r="E1312" s="188" t="s">
        <v>1</v>
      </c>
      <c r="F1312" s="189" t="s">
        <v>2048</v>
      </c>
      <c r="G1312" s="13"/>
      <c r="H1312" s="190">
        <v>3</v>
      </c>
      <c r="I1312" s="191"/>
      <c r="J1312" s="13"/>
      <c r="K1312" s="13"/>
      <c r="L1312" s="186"/>
      <c r="M1312" s="192"/>
      <c r="N1312" s="193"/>
      <c r="O1312" s="193"/>
      <c r="P1312" s="193"/>
      <c r="Q1312" s="193"/>
      <c r="R1312" s="193"/>
      <c r="S1312" s="193"/>
      <c r="T1312" s="194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188" t="s">
        <v>345</v>
      </c>
      <c r="AU1312" s="188" t="s">
        <v>85</v>
      </c>
      <c r="AV1312" s="13" t="s">
        <v>85</v>
      </c>
      <c r="AW1312" s="13" t="s">
        <v>33</v>
      </c>
      <c r="AX1312" s="13" t="s">
        <v>77</v>
      </c>
      <c r="AY1312" s="188" t="s">
        <v>337</v>
      </c>
    </row>
    <row r="1313" s="13" customFormat="1">
      <c r="A1313" s="13"/>
      <c r="B1313" s="186"/>
      <c r="C1313" s="13"/>
      <c r="D1313" s="187" t="s">
        <v>345</v>
      </c>
      <c r="E1313" s="188" t="s">
        <v>1</v>
      </c>
      <c r="F1313" s="189" t="s">
        <v>2049</v>
      </c>
      <c r="G1313" s="13"/>
      <c r="H1313" s="190">
        <v>1</v>
      </c>
      <c r="I1313" s="191"/>
      <c r="J1313" s="13"/>
      <c r="K1313" s="13"/>
      <c r="L1313" s="186"/>
      <c r="M1313" s="192"/>
      <c r="N1313" s="193"/>
      <c r="O1313" s="193"/>
      <c r="P1313" s="193"/>
      <c r="Q1313" s="193"/>
      <c r="R1313" s="193"/>
      <c r="S1313" s="193"/>
      <c r="T1313" s="194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188" t="s">
        <v>345</v>
      </c>
      <c r="AU1313" s="188" t="s">
        <v>85</v>
      </c>
      <c r="AV1313" s="13" t="s">
        <v>85</v>
      </c>
      <c r="AW1313" s="13" t="s">
        <v>33</v>
      </c>
      <c r="AX1313" s="13" t="s">
        <v>77</v>
      </c>
      <c r="AY1313" s="188" t="s">
        <v>337</v>
      </c>
    </row>
    <row r="1314" s="13" customFormat="1">
      <c r="A1314" s="13"/>
      <c r="B1314" s="186"/>
      <c r="C1314" s="13"/>
      <c r="D1314" s="187" t="s">
        <v>345</v>
      </c>
      <c r="E1314" s="188" t="s">
        <v>1</v>
      </c>
      <c r="F1314" s="189" t="s">
        <v>2058</v>
      </c>
      <c r="G1314" s="13"/>
      <c r="H1314" s="190">
        <v>4</v>
      </c>
      <c r="I1314" s="191"/>
      <c r="J1314" s="13"/>
      <c r="K1314" s="13"/>
      <c r="L1314" s="186"/>
      <c r="M1314" s="192"/>
      <c r="N1314" s="193"/>
      <c r="O1314" s="193"/>
      <c r="P1314" s="193"/>
      <c r="Q1314" s="193"/>
      <c r="R1314" s="193"/>
      <c r="S1314" s="193"/>
      <c r="T1314" s="194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188" t="s">
        <v>345</v>
      </c>
      <c r="AU1314" s="188" t="s">
        <v>85</v>
      </c>
      <c r="AV1314" s="13" t="s">
        <v>85</v>
      </c>
      <c r="AW1314" s="13" t="s">
        <v>33</v>
      </c>
      <c r="AX1314" s="13" t="s">
        <v>77</v>
      </c>
      <c r="AY1314" s="188" t="s">
        <v>337</v>
      </c>
    </row>
    <row r="1315" s="13" customFormat="1">
      <c r="A1315" s="13"/>
      <c r="B1315" s="186"/>
      <c r="C1315" s="13"/>
      <c r="D1315" s="187" t="s">
        <v>345</v>
      </c>
      <c r="E1315" s="188" t="s">
        <v>1</v>
      </c>
      <c r="F1315" s="189" t="s">
        <v>2005</v>
      </c>
      <c r="G1315" s="13"/>
      <c r="H1315" s="190">
        <v>2</v>
      </c>
      <c r="I1315" s="191"/>
      <c r="J1315" s="13"/>
      <c r="K1315" s="13"/>
      <c r="L1315" s="186"/>
      <c r="M1315" s="192"/>
      <c r="N1315" s="193"/>
      <c r="O1315" s="193"/>
      <c r="P1315" s="193"/>
      <c r="Q1315" s="193"/>
      <c r="R1315" s="193"/>
      <c r="S1315" s="193"/>
      <c r="T1315" s="194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188" t="s">
        <v>345</v>
      </c>
      <c r="AU1315" s="188" t="s">
        <v>85</v>
      </c>
      <c r="AV1315" s="13" t="s">
        <v>85</v>
      </c>
      <c r="AW1315" s="13" t="s">
        <v>33</v>
      </c>
      <c r="AX1315" s="13" t="s">
        <v>77</v>
      </c>
      <c r="AY1315" s="188" t="s">
        <v>337</v>
      </c>
    </row>
    <row r="1316" s="13" customFormat="1">
      <c r="A1316" s="13"/>
      <c r="B1316" s="186"/>
      <c r="C1316" s="13"/>
      <c r="D1316" s="187" t="s">
        <v>345</v>
      </c>
      <c r="E1316" s="188" t="s">
        <v>1</v>
      </c>
      <c r="F1316" s="189" t="s">
        <v>2006</v>
      </c>
      <c r="G1316" s="13"/>
      <c r="H1316" s="190">
        <v>3</v>
      </c>
      <c r="I1316" s="191"/>
      <c r="J1316" s="13"/>
      <c r="K1316" s="13"/>
      <c r="L1316" s="186"/>
      <c r="M1316" s="192"/>
      <c r="N1316" s="193"/>
      <c r="O1316" s="193"/>
      <c r="P1316" s="193"/>
      <c r="Q1316" s="193"/>
      <c r="R1316" s="193"/>
      <c r="S1316" s="193"/>
      <c r="T1316" s="194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188" t="s">
        <v>345</v>
      </c>
      <c r="AU1316" s="188" t="s">
        <v>85</v>
      </c>
      <c r="AV1316" s="13" t="s">
        <v>85</v>
      </c>
      <c r="AW1316" s="13" t="s">
        <v>33</v>
      </c>
      <c r="AX1316" s="13" t="s">
        <v>77</v>
      </c>
      <c r="AY1316" s="188" t="s">
        <v>337</v>
      </c>
    </row>
    <row r="1317" s="13" customFormat="1">
      <c r="A1317" s="13"/>
      <c r="B1317" s="186"/>
      <c r="C1317" s="13"/>
      <c r="D1317" s="187" t="s">
        <v>345</v>
      </c>
      <c r="E1317" s="188" t="s">
        <v>1</v>
      </c>
      <c r="F1317" s="189" t="s">
        <v>2007</v>
      </c>
      <c r="G1317" s="13"/>
      <c r="H1317" s="190">
        <v>4</v>
      </c>
      <c r="I1317" s="191"/>
      <c r="J1317" s="13"/>
      <c r="K1317" s="13"/>
      <c r="L1317" s="186"/>
      <c r="M1317" s="192"/>
      <c r="N1317" s="193"/>
      <c r="O1317" s="193"/>
      <c r="P1317" s="193"/>
      <c r="Q1317" s="193"/>
      <c r="R1317" s="193"/>
      <c r="S1317" s="193"/>
      <c r="T1317" s="194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188" t="s">
        <v>345</v>
      </c>
      <c r="AU1317" s="188" t="s">
        <v>85</v>
      </c>
      <c r="AV1317" s="13" t="s">
        <v>85</v>
      </c>
      <c r="AW1317" s="13" t="s">
        <v>33</v>
      </c>
      <c r="AX1317" s="13" t="s">
        <v>77</v>
      </c>
      <c r="AY1317" s="188" t="s">
        <v>337</v>
      </c>
    </row>
    <row r="1318" s="13" customFormat="1">
      <c r="A1318" s="13"/>
      <c r="B1318" s="186"/>
      <c r="C1318" s="13"/>
      <c r="D1318" s="187" t="s">
        <v>345</v>
      </c>
      <c r="E1318" s="188" t="s">
        <v>1</v>
      </c>
      <c r="F1318" s="189" t="s">
        <v>1685</v>
      </c>
      <c r="G1318" s="13"/>
      <c r="H1318" s="190">
        <v>1</v>
      </c>
      <c r="I1318" s="191"/>
      <c r="J1318" s="13"/>
      <c r="K1318" s="13"/>
      <c r="L1318" s="186"/>
      <c r="M1318" s="192"/>
      <c r="N1318" s="193"/>
      <c r="O1318" s="193"/>
      <c r="P1318" s="193"/>
      <c r="Q1318" s="193"/>
      <c r="R1318" s="193"/>
      <c r="S1318" s="193"/>
      <c r="T1318" s="194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188" t="s">
        <v>345</v>
      </c>
      <c r="AU1318" s="188" t="s">
        <v>85</v>
      </c>
      <c r="AV1318" s="13" t="s">
        <v>85</v>
      </c>
      <c r="AW1318" s="13" t="s">
        <v>33</v>
      </c>
      <c r="AX1318" s="13" t="s">
        <v>77</v>
      </c>
      <c r="AY1318" s="188" t="s">
        <v>337</v>
      </c>
    </row>
    <row r="1319" s="14" customFormat="1">
      <c r="A1319" s="14"/>
      <c r="B1319" s="195"/>
      <c r="C1319" s="14"/>
      <c r="D1319" s="187" t="s">
        <v>345</v>
      </c>
      <c r="E1319" s="196" t="s">
        <v>1</v>
      </c>
      <c r="F1319" s="197" t="s">
        <v>363</v>
      </c>
      <c r="G1319" s="14"/>
      <c r="H1319" s="198">
        <v>20</v>
      </c>
      <c r="I1319" s="199"/>
      <c r="J1319" s="14"/>
      <c r="K1319" s="14"/>
      <c r="L1319" s="195"/>
      <c r="M1319" s="200"/>
      <c r="N1319" s="201"/>
      <c r="O1319" s="201"/>
      <c r="P1319" s="201"/>
      <c r="Q1319" s="201"/>
      <c r="R1319" s="201"/>
      <c r="S1319" s="201"/>
      <c r="T1319" s="202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196" t="s">
        <v>345</v>
      </c>
      <c r="AU1319" s="196" t="s">
        <v>85</v>
      </c>
      <c r="AV1319" s="14" t="s">
        <v>88</v>
      </c>
      <c r="AW1319" s="14" t="s">
        <v>33</v>
      </c>
      <c r="AX1319" s="14" t="s">
        <v>8</v>
      </c>
      <c r="AY1319" s="196" t="s">
        <v>337</v>
      </c>
    </row>
    <row r="1320" s="2" customFormat="1" ht="21.75" customHeight="1">
      <c r="A1320" s="37"/>
      <c r="B1320" s="172"/>
      <c r="C1320" s="211" t="s">
        <v>2059</v>
      </c>
      <c r="D1320" s="211" t="s">
        <v>400</v>
      </c>
      <c r="E1320" s="212" t="s">
        <v>2060</v>
      </c>
      <c r="F1320" s="213" t="s">
        <v>2061</v>
      </c>
      <c r="G1320" s="214" t="s">
        <v>496</v>
      </c>
      <c r="H1320" s="215">
        <v>20</v>
      </c>
      <c r="I1320" s="216"/>
      <c r="J1320" s="217">
        <f>ROUND(I1320*H1320,0)</f>
        <v>0</v>
      </c>
      <c r="K1320" s="213" t="s">
        <v>343</v>
      </c>
      <c r="L1320" s="218"/>
      <c r="M1320" s="219" t="s">
        <v>1</v>
      </c>
      <c r="N1320" s="220" t="s">
        <v>42</v>
      </c>
      <c r="O1320" s="76"/>
      <c r="P1320" s="182">
        <f>O1320*H1320</f>
        <v>0</v>
      </c>
      <c r="Q1320" s="182">
        <v>0.00014999999999999999</v>
      </c>
      <c r="R1320" s="182">
        <f>Q1320*H1320</f>
        <v>0.0029999999999999996</v>
      </c>
      <c r="S1320" s="182">
        <v>0</v>
      </c>
      <c r="T1320" s="183">
        <f>S1320*H1320</f>
        <v>0</v>
      </c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R1320" s="184" t="s">
        <v>506</v>
      </c>
      <c r="AT1320" s="184" t="s">
        <v>400</v>
      </c>
      <c r="AU1320" s="184" t="s">
        <v>85</v>
      </c>
      <c r="AY1320" s="18" t="s">
        <v>337</v>
      </c>
      <c r="BE1320" s="185">
        <f>IF(N1320="základní",J1320,0)</f>
        <v>0</v>
      </c>
      <c r="BF1320" s="185">
        <f>IF(N1320="snížená",J1320,0)</f>
        <v>0</v>
      </c>
      <c r="BG1320" s="185">
        <f>IF(N1320="zákl. přenesená",J1320,0)</f>
        <v>0</v>
      </c>
      <c r="BH1320" s="185">
        <f>IF(N1320="sníž. přenesená",J1320,0)</f>
        <v>0</v>
      </c>
      <c r="BI1320" s="185">
        <f>IF(N1320="nulová",J1320,0)</f>
        <v>0</v>
      </c>
      <c r="BJ1320" s="18" t="s">
        <v>8</v>
      </c>
      <c r="BK1320" s="185">
        <f>ROUND(I1320*H1320,0)</f>
        <v>0</v>
      </c>
      <c r="BL1320" s="18" t="s">
        <v>409</v>
      </c>
      <c r="BM1320" s="184" t="s">
        <v>2062</v>
      </c>
    </row>
    <row r="1321" s="2" customFormat="1" ht="21.75" customHeight="1">
      <c r="A1321" s="37"/>
      <c r="B1321" s="172"/>
      <c r="C1321" s="173" t="s">
        <v>2063</v>
      </c>
      <c r="D1321" s="173" t="s">
        <v>339</v>
      </c>
      <c r="E1321" s="174" t="s">
        <v>2064</v>
      </c>
      <c r="F1321" s="175" t="s">
        <v>2065</v>
      </c>
      <c r="G1321" s="176" t="s">
        <v>496</v>
      </c>
      <c r="H1321" s="177">
        <v>20</v>
      </c>
      <c r="I1321" s="178"/>
      <c r="J1321" s="179">
        <f>ROUND(I1321*H1321,0)</f>
        <v>0</v>
      </c>
      <c r="K1321" s="175" t="s">
        <v>343</v>
      </c>
      <c r="L1321" s="38"/>
      <c r="M1321" s="180" t="s">
        <v>1</v>
      </c>
      <c r="N1321" s="181" t="s">
        <v>42</v>
      </c>
      <c r="O1321" s="76"/>
      <c r="P1321" s="182">
        <f>O1321*H1321</f>
        <v>0</v>
      </c>
      <c r="Q1321" s="182">
        <v>0</v>
      </c>
      <c r="R1321" s="182">
        <f>Q1321*H1321</f>
        <v>0</v>
      </c>
      <c r="S1321" s="182">
        <v>0</v>
      </c>
      <c r="T1321" s="183">
        <f>S1321*H1321</f>
        <v>0</v>
      </c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37"/>
      <c r="AE1321" s="37"/>
      <c r="AR1321" s="184" t="s">
        <v>409</v>
      </c>
      <c r="AT1321" s="184" t="s">
        <v>339</v>
      </c>
      <c r="AU1321" s="184" t="s">
        <v>85</v>
      </c>
      <c r="AY1321" s="18" t="s">
        <v>337</v>
      </c>
      <c r="BE1321" s="185">
        <f>IF(N1321="základní",J1321,0)</f>
        <v>0</v>
      </c>
      <c r="BF1321" s="185">
        <f>IF(N1321="snížená",J1321,0)</f>
        <v>0</v>
      </c>
      <c r="BG1321" s="185">
        <f>IF(N1321="zákl. přenesená",J1321,0)</f>
        <v>0</v>
      </c>
      <c r="BH1321" s="185">
        <f>IF(N1321="sníž. přenesená",J1321,0)</f>
        <v>0</v>
      </c>
      <c r="BI1321" s="185">
        <f>IF(N1321="nulová",J1321,0)</f>
        <v>0</v>
      </c>
      <c r="BJ1321" s="18" t="s">
        <v>8</v>
      </c>
      <c r="BK1321" s="185">
        <f>ROUND(I1321*H1321,0)</f>
        <v>0</v>
      </c>
      <c r="BL1321" s="18" t="s">
        <v>409</v>
      </c>
      <c r="BM1321" s="184" t="s">
        <v>2066</v>
      </c>
    </row>
    <row r="1322" s="13" customFormat="1">
      <c r="A1322" s="13"/>
      <c r="B1322" s="186"/>
      <c r="C1322" s="13"/>
      <c r="D1322" s="187" t="s">
        <v>345</v>
      </c>
      <c r="E1322" s="188" t="s">
        <v>1</v>
      </c>
      <c r="F1322" s="189" t="s">
        <v>2047</v>
      </c>
      <c r="G1322" s="13"/>
      <c r="H1322" s="190">
        <v>2</v>
      </c>
      <c r="I1322" s="191"/>
      <c r="J1322" s="13"/>
      <c r="K1322" s="13"/>
      <c r="L1322" s="186"/>
      <c r="M1322" s="192"/>
      <c r="N1322" s="193"/>
      <c r="O1322" s="193"/>
      <c r="P1322" s="193"/>
      <c r="Q1322" s="193"/>
      <c r="R1322" s="193"/>
      <c r="S1322" s="193"/>
      <c r="T1322" s="194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188" t="s">
        <v>345</v>
      </c>
      <c r="AU1322" s="188" t="s">
        <v>85</v>
      </c>
      <c r="AV1322" s="13" t="s">
        <v>85</v>
      </c>
      <c r="AW1322" s="13" t="s">
        <v>33</v>
      </c>
      <c r="AX1322" s="13" t="s">
        <v>77</v>
      </c>
      <c r="AY1322" s="188" t="s">
        <v>337</v>
      </c>
    </row>
    <row r="1323" s="13" customFormat="1">
      <c r="A1323" s="13"/>
      <c r="B1323" s="186"/>
      <c r="C1323" s="13"/>
      <c r="D1323" s="187" t="s">
        <v>345</v>
      </c>
      <c r="E1323" s="188" t="s">
        <v>1</v>
      </c>
      <c r="F1323" s="189" t="s">
        <v>2048</v>
      </c>
      <c r="G1323" s="13"/>
      <c r="H1323" s="190">
        <v>3</v>
      </c>
      <c r="I1323" s="191"/>
      <c r="J1323" s="13"/>
      <c r="K1323" s="13"/>
      <c r="L1323" s="186"/>
      <c r="M1323" s="192"/>
      <c r="N1323" s="193"/>
      <c r="O1323" s="193"/>
      <c r="P1323" s="193"/>
      <c r="Q1323" s="193"/>
      <c r="R1323" s="193"/>
      <c r="S1323" s="193"/>
      <c r="T1323" s="194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188" t="s">
        <v>345</v>
      </c>
      <c r="AU1323" s="188" t="s">
        <v>85</v>
      </c>
      <c r="AV1323" s="13" t="s">
        <v>85</v>
      </c>
      <c r="AW1323" s="13" t="s">
        <v>33</v>
      </c>
      <c r="AX1323" s="13" t="s">
        <v>77</v>
      </c>
      <c r="AY1323" s="188" t="s">
        <v>337</v>
      </c>
    </row>
    <row r="1324" s="13" customFormat="1">
      <c r="A1324" s="13"/>
      <c r="B1324" s="186"/>
      <c r="C1324" s="13"/>
      <c r="D1324" s="187" t="s">
        <v>345</v>
      </c>
      <c r="E1324" s="188" t="s">
        <v>1</v>
      </c>
      <c r="F1324" s="189" t="s">
        <v>2049</v>
      </c>
      <c r="G1324" s="13"/>
      <c r="H1324" s="190">
        <v>1</v>
      </c>
      <c r="I1324" s="191"/>
      <c r="J1324" s="13"/>
      <c r="K1324" s="13"/>
      <c r="L1324" s="186"/>
      <c r="M1324" s="192"/>
      <c r="N1324" s="193"/>
      <c r="O1324" s="193"/>
      <c r="P1324" s="193"/>
      <c r="Q1324" s="193"/>
      <c r="R1324" s="193"/>
      <c r="S1324" s="193"/>
      <c r="T1324" s="194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188" t="s">
        <v>345</v>
      </c>
      <c r="AU1324" s="188" t="s">
        <v>85</v>
      </c>
      <c r="AV1324" s="13" t="s">
        <v>85</v>
      </c>
      <c r="AW1324" s="13" t="s">
        <v>33</v>
      </c>
      <c r="AX1324" s="13" t="s">
        <v>77</v>
      </c>
      <c r="AY1324" s="188" t="s">
        <v>337</v>
      </c>
    </row>
    <row r="1325" s="13" customFormat="1">
      <c r="A1325" s="13"/>
      <c r="B1325" s="186"/>
      <c r="C1325" s="13"/>
      <c r="D1325" s="187" t="s">
        <v>345</v>
      </c>
      <c r="E1325" s="188" t="s">
        <v>1</v>
      </c>
      <c r="F1325" s="189" t="s">
        <v>2058</v>
      </c>
      <c r="G1325" s="13"/>
      <c r="H1325" s="190">
        <v>4</v>
      </c>
      <c r="I1325" s="191"/>
      <c r="J1325" s="13"/>
      <c r="K1325" s="13"/>
      <c r="L1325" s="186"/>
      <c r="M1325" s="192"/>
      <c r="N1325" s="193"/>
      <c r="O1325" s="193"/>
      <c r="P1325" s="193"/>
      <c r="Q1325" s="193"/>
      <c r="R1325" s="193"/>
      <c r="S1325" s="193"/>
      <c r="T1325" s="194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188" t="s">
        <v>345</v>
      </c>
      <c r="AU1325" s="188" t="s">
        <v>85</v>
      </c>
      <c r="AV1325" s="13" t="s">
        <v>85</v>
      </c>
      <c r="AW1325" s="13" t="s">
        <v>33</v>
      </c>
      <c r="AX1325" s="13" t="s">
        <v>77</v>
      </c>
      <c r="AY1325" s="188" t="s">
        <v>337</v>
      </c>
    </row>
    <row r="1326" s="13" customFormat="1">
      <c r="A1326" s="13"/>
      <c r="B1326" s="186"/>
      <c r="C1326" s="13"/>
      <c r="D1326" s="187" t="s">
        <v>345</v>
      </c>
      <c r="E1326" s="188" t="s">
        <v>1</v>
      </c>
      <c r="F1326" s="189" t="s">
        <v>2005</v>
      </c>
      <c r="G1326" s="13"/>
      <c r="H1326" s="190">
        <v>2</v>
      </c>
      <c r="I1326" s="191"/>
      <c r="J1326" s="13"/>
      <c r="K1326" s="13"/>
      <c r="L1326" s="186"/>
      <c r="M1326" s="192"/>
      <c r="N1326" s="193"/>
      <c r="O1326" s="193"/>
      <c r="P1326" s="193"/>
      <c r="Q1326" s="193"/>
      <c r="R1326" s="193"/>
      <c r="S1326" s="193"/>
      <c r="T1326" s="194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188" t="s">
        <v>345</v>
      </c>
      <c r="AU1326" s="188" t="s">
        <v>85</v>
      </c>
      <c r="AV1326" s="13" t="s">
        <v>85</v>
      </c>
      <c r="AW1326" s="13" t="s">
        <v>33</v>
      </c>
      <c r="AX1326" s="13" t="s">
        <v>77</v>
      </c>
      <c r="AY1326" s="188" t="s">
        <v>337</v>
      </c>
    </row>
    <row r="1327" s="13" customFormat="1">
      <c r="A1327" s="13"/>
      <c r="B1327" s="186"/>
      <c r="C1327" s="13"/>
      <c r="D1327" s="187" t="s">
        <v>345</v>
      </c>
      <c r="E1327" s="188" t="s">
        <v>1</v>
      </c>
      <c r="F1327" s="189" t="s">
        <v>2006</v>
      </c>
      <c r="G1327" s="13"/>
      <c r="H1327" s="190">
        <v>3</v>
      </c>
      <c r="I1327" s="191"/>
      <c r="J1327" s="13"/>
      <c r="K1327" s="13"/>
      <c r="L1327" s="186"/>
      <c r="M1327" s="192"/>
      <c r="N1327" s="193"/>
      <c r="O1327" s="193"/>
      <c r="P1327" s="193"/>
      <c r="Q1327" s="193"/>
      <c r="R1327" s="193"/>
      <c r="S1327" s="193"/>
      <c r="T1327" s="194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188" t="s">
        <v>345</v>
      </c>
      <c r="AU1327" s="188" t="s">
        <v>85</v>
      </c>
      <c r="AV1327" s="13" t="s">
        <v>85</v>
      </c>
      <c r="AW1327" s="13" t="s">
        <v>33</v>
      </c>
      <c r="AX1327" s="13" t="s">
        <v>77</v>
      </c>
      <c r="AY1327" s="188" t="s">
        <v>337</v>
      </c>
    </row>
    <row r="1328" s="13" customFormat="1">
      <c r="A1328" s="13"/>
      <c r="B1328" s="186"/>
      <c r="C1328" s="13"/>
      <c r="D1328" s="187" t="s">
        <v>345</v>
      </c>
      <c r="E1328" s="188" t="s">
        <v>1</v>
      </c>
      <c r="F1328" s="189" t="s">
        <v>2007</v>
      </c>
      <c r="G1328" s="13"/>
      <c r="H1328" s="190">
        <v>4</v>
      </c>
      <c r="I1328" s="191"/>
      <c r="J1328" s="13"/>
      <c r="K1328" s="13"/>
      <c r="L1328" s="186"/>
      <c r="M1328" s="192"/>
      <c r="N1328" s="193"/>
      <c r="O1328" s="193"/>
      <c r="P1328" s="193"/>
      <c r="Q1328" s="193"/>
      <c r="R1328" s="193"/>
      <c r="S1328" s="193"/>
      <c r="T1328" s="194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188" t="s">
        <v>345</v>
      </c>
      <c r="AU1328" s="188" t="s">
        <v>85</v>
      </c>
      <c r="AV1328" s="13" t="s">
        <v>85</v>
      </c>
      <c r="AW1328" s="13" t="s">
        <v>33</v>
      </c>
      <c r="AX1328" s="13" t="s">
        <v>77</v>
      </c>
      <c r="AY1328" s="188" t="s">
        <v>337</v>
      </c>
    </row>
    <row r="1329" s="13" customFormat="1">
      <c r="A1329" s="13"/>
      <c r="B1329" s="186"/>
      <c r="C1329" s="13"/>
      <c r="D1329" s="187" t="s">
        <v>345</v>
      </c>
      <c r="E1329" s="188" t="s">
        <v>1</v>
      </c>
      <c r="F1329" s="189" t="s">
        <v>1685</v>
      </c>
      <c r="G1329" s="13"/>
      <c r="H1329" s="190">
        <v>1</v>
      </c>
      <c r="I1329" s="191"/>
      <c r="J1329" s="13"/>
      <c r="K1329" s="13"/>
      <c r="L1329" s="186"/>
      <c r="M1329" s="192"/>
      <c r="N1329" s="193"/>
      <c r="O1329" s="193"/>
      <c r="P1329" s="193"/>
      <c r="Q1329" s="193"/>
      <c r="R1329" s="193"/>
      <c r="S1329" s="193"/>
      <c r="T1329" s="194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188" t="s">
        <v>345</v>
      </c>
      <c r="AU1329" s="188" t="s">
        <v>85</v>
      </c>
      <c r="AV1329" s="13" t="s">
        <v>85</v>
      </c>
      <c r="AW1329" s="13" t="s">
        <v>33</v>
      </c>
      <c r="AX1329" s="13" t="s">
        <v>77</v>
      </c>
      <c r="AY1329" s="188" t="s">
        <v>337</v>
      </c>
    </row>
    <row r="1330" s="14" customFormat="1">
      <c r="A1330" s="14"/>
      <c r="B1330" s="195"/>
      <c r="C1330" s="14"/>
      <c r="D1330" s="187" t="s">
        <v>345</v>
      </c>
      <c r="E1330" s="196" t="s">
        <v>1</v>
      </c>
      <c r="F1330" s="197" t="s">
        <v>363</v>
      </c>
      <c r="G1330" s="14"/>
      <c r="H1330" s="198">
        <v>20</v>
      </c>
      <c r="I1330" s="199"/>
      <c r="J1330" s="14"/>
      <c r="K1330" s="14"/>
      <c r="L1330" s="195"/>
      <c r="M1330" s="200"/>
      <c r="N1330" s="201"/>
      <c r="O1330" s="201"/>
      <c r="P1330" s="201"/>
      <c r="Q1330" s="201"/>
      <c r="R1330" s="201"/>
      <c r="S1330" s="201"/>
      <c r="T1330" s="202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196" t="s">
        <v>345</v>
      </c>
      <c r="AU1330" s="196" t="s">
        <v>85</v>
      </c>
      <c r="AV1330" s="14" t="s">
        <v>88</v>
      </c>
      <c r="AW1330" s="14" t="s">
        <v>33</v>
      </c>
      <c r="AX1330" s="14" t="s">
        <v>8</v>
      </c>
      <c r="AY1330" s="196" t="s">
        <v>337</v>
      </c>
    </row>
    <row r="1331" s="2" customFormat="1" ht="16.5" customHeight="1">
      <c r="A1331" s="37"/>
      <c r="B1331" s="172"/>
      <c r="C1331" s="211" t="s">
        <v>2067</v>
      </c>
      <c r="D1331" s="211" t="s">
        <v>400</v>
      </c>
      <c r="E1331" s="212" t="s">
        <v>2068</v>
      </c>
      <c r="F1331" s="213" t="s">
        <v>2069</v>
      </c>
      <c r="G1331" s="214" t="s">
        <v>496</v>
      </c>
      <c r="H1331" s="215">
        <v>20</v>
      </c>
      <c r="I1331" s="216"/>
      <c r="J1331" s="217">
        <f>ROUND(I1331*H1331,0)</f>
        <v>0</v>
      </c>
      <c r="K1331" s="213" t="s">
        <v>343</v>
      </c>
      <c r="L1331" s="218"/>
      <c r="M1331" s="219" t="s">
        <v>1</v>
      </c>
      <c r="N1331" s="220" t="s">
        <v>42</v>
      </c>
      <c r="O1331" s="76"/>
      <c r="P1331" s="182">
        <f>O1331*H1331</f>
        <v>0</v>
      </c>
      <c r="Q1331" s="182">
        <v>0.0022000000000000001</v>
      </c>
      <c r="R1331" s="182">
        <f>Q1331*H1331</f>
        <v>0.044000000000000004</v>
      </c>
      <c r="S1331" s="182">
        <v>0</v>
      </c>
      <c r="T1331" s="183">
        <f>S1331*H1331</f>
        <v>0</v>
      </c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R1331" s="184" t="s">
        <v>506</v>
      </c>
      <c r="AT1331" s="184" t="s">
        <v>400</v>
      </c>
      <c r="AU1331" s="184" t="s">
        <v>85</v>
      </c>
      <c r="AY1331" s="18" t="s">
        <v>337</v>
      </c>
      <c r="BE1331" s="185">
        <f>IF(N1331="základní",J1331,0)</f>
        <v>0</v>
      </c>
      <c r="BF1331" s="185">
        <f>IF(N1331="snížená",J1331,0)</f>
        <v>0</v>
      </c>
      <c r="BG1331" s="185">
        <f>IF(N1331="zákl. přenesená",J1331,0)</f>
        <v>0</v>
      </c>
      <c r="BH1331" s="185">
        <f>IF(N1331="sníž. přenesená",J1331,0)</f>
        <v>0</v>
      </c>
      <c r="BI1331" s="185">
        <f>IF(N1331="nulová",J1331,0)</f>
        <v>0</v>
      </c>
      <c r="BJ1331" s="18" t="s">
        <v>8</v>
      </c>
      <c r="BK1331" s="185">
        <f>ROUND(I1331*H1331,0)</f>
        <v>0</v>
      </c>
      <c r="BL1331" s="18" t="s">
        <v>409</v>
      </c>
      <c r="BM1331" s="184" t="s">
        <v>2070</v>
      </c>
    </row>
    <row r="1332" s="2" customFormat="1" ht="21.75" customHeight="1">
      <c r="A1332" s="37"/>
      <c r="B1332" s="172"/>
      <c r="C1332" s="173" t="s">
        <v>2071</v>
      </c>
      <c r="D1332" s="173" t="s">
        <v>339</v>
      </c>
      <c r="E1332" s="174" t="s">
        <v>2072</v>
      </c>
      <c r="F1332" s="175" t="s">
        <v>2073</v>
      </c>
      <c r="G1332" s="176" t="s">
        <v>496</v>
      </c>
      <c r="H1332" s="177">
        <v>4</v>
      </c>
      <c r="I1332" s="178"/>
      <c r="J1332" s="179">
        <f>ROUND(I1332*H1332,0)</f>
        <v>0</v>
      </c>
      <c r="K1332" s="175" t="s">
        <v>343</v>
      </c>
      <c r="L1332" s="38"/>
      <c r="M1332" s="180" t="s">
        <v>1</v>
      </c>
      <c r="N1332" s="181" t="s">
        <v>42</v>
      </c>
      <c r="O1332" s="76"/>
      <c r="P1332" s="182">
        <f>O1332*H1332</f>
        <v>0</v>
      </c>
      <c r="Q1332" s="182">
        <v>0.00027004999999999998</v>
      </c>
      <c r="R1332" s="182">
        <f>Q1332*H1332</f>
        <v>0.0010801999999999999</v>
      </c>
      <c r="S1332" s="182">
        <v>0</v>
      </c>
      <c r="T1332" s="183">
        <f>S1332*H1332</f>
        <v>0</v>
      </c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R1332" s="184" t="s">
        <v>409</v>
      </c>
      <c r="AT1332" s="184" t="s">
        <v>339</v>
      </c>
      <c r="AU1332" s="184" t="s">
        <v>85</v>
      </c>
      <c r="AY1332" s="18" t="s">
        <v>337</v>
      </c>
      <c r="BE1332" s="185">
        <f>IF(N1332="základní",J1332,0)</f>
        <v>0</v>
      </c>
      <c r="BF1332" s="185">
        <f>IF(N1332="snížená",J1332,0)</f>
        <v>0</v>
      </c>
      <c r="BG1332" s="185">
        <f>IF(N1332="zákl. přenesená",J1332,0)</f>
        <v>0</v>
      </c>
      <c r="BH1332" s="185">
        <f>IF(N1332="sníž. přenesená",J1332,0)</f>
        <v>0</v>
      </c>
      <c r="BI1332" s="185">
        <f>IF(N1332="nulová",J1332,0)</f>
        <v>0</v>
      </c>
      <c r="BJ1332" s="18" t="s">
        <v>8</v>
      </c>
      <c r="BK1332" s="185">
        <f>ROUND(I1332*H1332,0)</f>
        <v>0</v>
      </c>
      <c r="BL1332" s="18" t="s">
        <v>409</v>
      </c>
      <c r="BM1332" s="184" t="s">
        <v>2074</v>
      </c>
    </row>
    <row r="1333" s="13" customFormat="1">
      <c r="A1333" s="13"/>
      <c r="B1333" s="186"/>
      <c r="C1333" s="13"/>
      <c r="D1333" s="187" t="s">
        <v>345</v>
      </c>
      <c r="E1333" s="188" t="s">
        <v>1</v>
      </c>
      <c r="F1333" s="189" t="s">
        <v>2075</v>
      </c>
      <c r="G1333" s="13"/>
      <c r="H1333" s="190">
        <v>2</v>
      </c>
      <c r="I1333" s="191"/>
      <c r="J1333" s="13"/>
      <c r="K1333" s="13"/>
      <c r="L1333" s="186"/>
      <c r="M1333" s="192"/>
      <c r="N1333" s="193"/>
      <c r="O1333" s="193"/>
      <c r="P1333" s="193"/>
      <c r="Q1333" s="193"/>
      <c r="R1333" s="193"/>
      <c r="S1333" s="193"/>
      <c r="T1333" s="194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188" t="s">
        <v>345</v>
      </c>
      <c r="AU1333" s="188" t="s">
        <v>85</v>
      </c>
      <c r="AV1333" s="13" t="s">
        <v>85</v>
      </c>
      <c r="AW1333" s="13" t="s">
        <v>33</v>
      </c>
      <c r="AX1333" s="13" t="s">
        <v>77</v>
      </c>
      <c r="AY1333" s="188" t="s">
        <v>337</v>
      </c>
    </row>
    <row r="1334" s="13" customFormat="1">
      <c r="A1334" s="13"/>
      <c r="B1334" s="186"/>
      <c r="C1334" s="13"/>
      <c r="D1334" s="187" t="s">
        <v>345</v>
      </c>
      <c r="E1334" s="188" t="s">
        <v>1</v>
      </c>
      <c r="F1334" s="189" t="s">
        <v>2076</v>
      </c>
      <c r="G1334" s="13"/>
      <c r="H1334" s="190">
        <v>2</v>
      </c>
      <c r="I1334" s="191"/>
      <c r="J1334" s="13"/>
      <c r="K1334" s="13"/>
      <c r="L1334" s="186"/>
      <c r="M1334" s="192"/>
      <c r="N1334" s="193"/>
      <c r="O1334" s="193"/>
      <c r="P1334" s="193"/>
      <c r="Q1334" s="193"/>
      <c r="R1334" s="193"/>
      <c r="S1334" s="193"/>
      <c r="T1334" s="194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188" t="s">
        <v>345</v>
      </c>
      <c r="AU1334" s="188" t="s">
        <v>85</v>
      </c>
      <c r="AV1334" s="13" t="s">
        <v>85</v>
      </c>
      <c r="AW1334" s="13" t="s">
        <v>33</v>
      </c>
      <c r="AX1334" s="13" t="s">
        <v>77</v>
      </c>
      <c r="AY1334" s="188" t="s">
        <v>337</v>
      </c>
    </row>
    <row r="1335" s="14" customFormat="1">
      <c r="A1335" s="14"/>
      <c r="B1335" s="195"/>
      <c r="C1335" s="14"/>
      <c r="D1335" s="187" t="s">
        <v>345</v>
      </c>
      <c r="E1335" s="196" t="s">
        <v>1</v>
      </c>
      <c r="F1335" s="197" t="s">
        <v>363</v>
      </c>
      <c r="G1335" s="14"/>
      <c r="H1335" s="198">
        <v>4</v>
      </c>
      <c r="I1335" s="199"/>
      <c r="J1335" s="14"/>
      <c r="K1335" s="14"/>
      <c r="L1335" s="195"/>
      <c r="M1335" s="200"/>
      <c r="N1335" s="201"/>
      <c r="O1335" s="201"/>
      <c r="P1335" s="201"/>
      <c r="Q1335" s="201"/>
      <c r="R1335" s="201"/>
      <c r="S1335" s="201"/>
      <c r="T1335" s="202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196" t="s">
        <v>345</v>
      </c>
      <c r="AU1335" s="196" t="s">
        <v>85</v>
      </c>
      <c r="AV1335" s="14" t="s">
        <v>88</v>
      </c>
      <c r="AW1335" s="14" t="s">
        <v>33</v>
      </c>
      <c r="AX1335" s="14" t="s">
        <v>8</v>
      </c>
      <c r="AY1335" s="196" t="s">
        <v>337</v>
      </c>
    </row>
    <row r="1336" s="2" customFormat="1" ht="24.15" customHeight="1">
      <c r="A1336" s="37"/>
      <c r="B1336" s="172"/>
      <c r="C1336" s="211" t="s">
        <v>2077</v>
      </c>
      <c r="D1336" s="211" t="s">
        <v>400</v>
      </c>
      <c r="E1336" s="212" t="s">
        <v>2078</v>
      </c>
      <c r="F1336" s="213" t="s">
        <v>2079</v>
      </c>
      <c r="G1336" s="214" t="s">
        <v>496</v>
      </c>
      <c r="H1336" s="215">
        <v>2</v>
      </c>
      <c r="I1336" s="216"/>
      <c r="J1336" s="217">
        <f>ROUND(I1336*H1336,0)</f>
        <v>0</v>
      </c>
      <c r="K1336" s="213" t="s">
        <v>1</v>
      </c>
      <c r="L1336" s="218"/>
      <c r="M1336" s="219" t="s">
        <v>1</v>
      </c>
      <c r="N1336" s="220" t="s">
        <v>42</v>
      </c>
      <c r="O1336" s="76"/>
      <c r="P1336" s="182">
        <f>O1336*H1336</f>
        <v>0</v>
      </c>
      <c r="Q1336" s="182">
        <v>0.043999999999999997</v>
      </c>
      <c r="R1336" s="182">
        <f>Q1336*H1336</f>
        <v>0.087999999999999995</v>
      </c>
      <c r="S1336" s="182">
        <v>0</v>
      </c>
      <c r="T1336" s="183">
        <f>S1336*H1336</f>
        <v>0</v>
      </c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R1336" s="184" t="s">
        <v>506</v>
      </c>
      <c r="AT1336" s="184" t="s">
        <v>400</v>
      </c>
      <c r="AU1336" s="184" t="s">
        <v>85</v>
      </c>
      <c r="AY1336" s="18" t="s">
        <v>337</v>
      </c>
      <c r="BE1336" s="185">
        <f>IF(N1336="základní",J1336,0)</f>
        <v>0</v>
      </c>
      <c r="BF1336" s="185">
        <f>IF(N1336="snížená",J1336,0)</f>
        <v>0</v>
      </c>
      <c r="BG1336" s="185">
        <f>IF(N1336="zákl. přenesená",J1336,0)</f>
        <v>0</v>
      </c>
      <c r="BH1336" s="185">
        <f>IF(N1336="sníž. přenesená",J1336,0)</f>
        <v>0</v>
      </c>
      <c r="BI1336" s="185">
        <f>IF(N1336="nulová",J1336,0)</f>
        <v>0</v>
      </c>
      <c r="BJ1336" s="18" t="s">
        <v>8</v>
      </c>
      <c r="BK1336" s="185">
        <f>ROUND(I1336*H1336,0)</f>
        <v>0</v>
      </c>
      <c r="BL1336" s="18" t="s">
        <v>409</v>
      </c>
      <c r="BM1336" s="184" t="s">
        <v>2080</v>
      </c>
    </row>
    <row r="1337" s="13" customFormat="1">
      <c r="A1337" s="13"/>
      <c r="B1337" s="186"/>
      <c r="C1337" s="13"/>
      <c r="D1337" s="187" t="s">
        <v>345</v>
      </c>
      <c r="E1337" s="188" t="s">
        <v>1</v>
      </c>
      <c r="F1337" s="189" t="s">
        <v>2075</v>
      </c>
      <c r="G1337" s="13"/>
      <c r="H1337" s="190">
        <v>2</v>
      </c>
      <c r="I1337" s="191"/>
      <c r="J1337" s="13"/>
      <c r="K1337" s="13"/>
      <c r="L1337" s="186"/>
      <c r="M1337" s="192"/>
      <c r="N1337" s="193"/>
      <c r="O1337" s="193"/>
      <c r="P1337" s="193"/>
      <c r="Q1337" s="193"/>
      <c r="R1337" s="193"/>
      <c r="S1337" s="193"/>
      <c r="T1337" s="194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188" t="s">
        <v>345</v>
      </c>
      <c r="AU1337" s="188" t="s">
        <v>85</v>
      </c>
      <c r="AV1337" s="13" t="s">
        <v>85</v>
      </c>
      <c r="AW1337" s="13" t="s">
        <v>33</v>
      </c>
      <c r="AX1337" s="13" t="s">
        <v>8</v>
      </c>
      <c r="AY1337" s="188" t="s">
        <v>337</v>
      </c>
    </row>
    <row r="1338" s="2" customFormat="1" ht="24.15" customHeight="1">
      <c r="A1338" s="37"/>
      <c r="B1338" s="172"/>
      <c r="C1338" s="211" t="s">
        <v>2081</v>
      </c>
      <c r="D1338" s="211" t="s">
        <v>400</v>
      </c>
      <c r="E1338" s="212" t="s">
        <v>2082</v>
      </c>
      <c r="F1338" s="213" t="s">
        <v>2083</v>
      </c>
      <c r="G1338" s="214" t="s">
        <v>496</v>
      </c>
      <c r="H1338" s="215">
        <v>2</v>
      </c>
      <c r="I1338" s="216"/>
      <c r="J1338" s="217">
        <f>ROUND(I1338*H1338,0)</f>
        <v>0</v>
      </c>
      <c r="K1338" s="213" t="s">
        <v>1</v>
      </c>
      <c r="L1338" s="218"/>
      <c r="M1338" s="219" t="s">
        <v>1</v>
      </c>
      <c r="N1338" s="220" t="s">
        <v>42</v>
      </c>
      <c r="O1338" s="76"/>
      <c r="P1338" s="182">
        <f>O1338*H1338</f>
        <v>0</v>
      </c>
      <c r="Q1338" s="182">
        <v>0.043999999999999997</v>
      </c>
      <c r="R1338" s="182">
        <f>Q1338*H1338</f>
        <v>0.087999999999999995</v>
      </c>
      <c r="S1338" s="182">
        <v>0</v>
      </c>
      <c r="T1338" s="183">
        <f>S1338*H1338</f>
        <v>0</v>
      </c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R1338" s="184" t="s">
        <v>506</v>
      </c>
      <c r="AT1338" s="184" t="s">
        <v>400</v>
      </c>
      <c r="AU1338" s="184" t="s">
        <v>85</v>
      </c>
      <c r="AY1338" s="18" t="s">
        <v>337</v>
      </c>
      <c r="BE1338" s="185">
        <f>IF(N1338="základní",J1338,0)</f>
        <v>0</v>
      </c>
      <c r="BF1338" s="185">
        <f>IF(N1338="snížená",J1338,0)</f>
        <v>0</v>
      </c>
      <c r="BG1338" s="185">
        <f>IF(N1338="zákl. přenesená",J1338,0)</f>
        <v>0</v>
      </c>
      <c r="BH1338" s="185">
        <f>IF(N1338="sníž. přenesená",J1338,0)</f>
        <v>0</v>
      </c>
      <c r="BI1338" s="185">
        <f>IF(N1338="nulová",J1338,0)</f>
        <v>0</v>
      </c>
      <c r="BJ1338" s="18" t="s">
        <v>8</v>
      </c>
      <c r="BK1338" s="185">
        <f>ROUND(I1338*H1338,0)</f>
        <v>0</v>
      </c>
      <c r="BL1338" s="18" t="s">
        <v>409</v>
      </c>
      <c r="BM1338" s="184" t="s">
        <v>2084</v>
      </c>
    </row>
    <row r="1339" s="13" customFormat="1">
      <c r="A1339" s="13"/>
      <c r="B1339" s="186"/>
      <c r="C1339" s="13"/>
      <c r="D1339" s="187" t="s">
        <v>345</v>
      </c>
      <c r="E1339" s="188" t="s">
        <v>1</v>
      </c>
      <c r="F1339" s="189" t="s">
        <v>2076</v>
      </c>
      <c r="G1339" s="13"/>
      <c r="H1339" s="190">
        <v>2</v>
      </c>
      <c r="I1339" s="191"/>
      <c r="J1339" s="13"/>
      <c r="K1339" s="13"/>
      <c r="L1339" s="186"/>
      <c r="M1339" s="192"/>
      <c r="N1339" s="193"/>
      <c r="O1339" s="193"/>
      <c r="P1339" s="193"/>
      <c r="Q1339" s="193"/>
      <c r="R1339" s="193"/>
      <c r="S1339" s="193"/>
      <c r="T1339" s="194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188" t="s">
        <v>345</v>
      </c>
      <c r="AU1339" s="188" t="s">
        <v>85</v>
      </c>
      <c r="AV1339" s="13" t="s">
        <v>85</v>
      </c>
      <c r="AW1339" s="13" t="s">
        <v>33</v>
      </c>
      <c r="AX1339" s="13" t="s">
        <v>8</v>
      </c>
      <c r="AY1339" s="188" t="s">
        <v>337</v>
      </c>
    </row>
    <row r="1340" s="2" customFormat="1" ht="24.15" customHeight="1">
      <c r="A1340" s="37"/>
      <c r="B1340" s="172"/>
      <c r="C1340" s="211" t="s">
        <v>2085</v>
      </c>
      <c r="D1340" s="211" t="s">
        <v>400</v>
      </c>
      <c r="E1340" s="212" t="s">
        <v>2086</v>
      </c>
      <c r="F1340" s="213" t="s">
        <v>2087</v>
      </c>
      <c r="G1340" s="214" t="s">
        <v>496</v>
      </c>
      <c r="H1340" s="215">
        <v>2</v>
      </c>
      <c r="I1340" s="216"/>
      <c r="J1340" s="217">
        <f>ROUND(I1340*H1340,0)</f>
        <v>0</v>
      </c>
      <c r="K1340" s="213" t="s">
        <v>1</v>
      </c>
      <c r="L1340" s="218"/>
      <c r="M1340" s="219" t="s">
        <v>1</v>
      </c>
      <c r="N1340" s="220" t="s">
        <v>42</v>
      </c>
      <c r="O1340" s="76"/>
      <c r="P1340" s="182">
        <f>O1340*H1340</f>
        <v>0</v>
      </c>
      <c r="Q1340" s="182">
        <v>0.0040000000000000001</v>
      </c>
      <c r="R1340" s="182">
        <f>Q1340*H1340</f>
        <v>0.0080000000000000002</v>
      </c>
      <c r="S1340" s="182">
        <v>0</v>
      </c>
      <c r="T1340" s="183">
        <f>S1340*H1340</f>
        <v>0</v>
      </c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R1340" s="184" t="s">
        <v>506</v>
      </c>
      <c r="AT1340" s="184" t="s">
        <v>400</v>
      </c>
      <c r="AU1340" s="184" t="s">
        <v>85</v>
      </c>
      <c r="AY1340" s="18" t="s">
        <v>337</v>
      </c>
      <c r="BE1340" s="185">
        <f>IF(N1340="základní",J1340,0)</f>
        <v>0</v>
      </c>
      <c r="BF1340" s="185">
        <f>IF(N1340="snížená",J1340,0)</f>
        <v>0</v>
      </c>
      <c r="BG1340" s="185">
        <f>IF(N1340="zákl. přenesená",J1340,0)</f>
        <v>0</v>
      </c>
      <c r="BH1340" s="185">
        <f>IF(N1340="sníž. přenesená",J1340,0)</f>
        <v>0</v>
      </c>
      <c r="BI1340" s="185">
        <f>IF(N1340="nulová",J1340,0)</f>
        <v>0</v>
      </c>
      <c r="BJ1340" s="18" t="s">
        <v>8</v>
      </c>
      <c r="BK1340" s="185">
        <f>ROUND(I1340*H1340,0)</f>
        <v>0</v>
      </c>
      <c r="BL1340" s="18" t="s">
        <v>409</v>
      </c>
      <c r="BM1340" s="184" t="s">
        <v>2088</v>
      </c>
    </row>
    <row r="1341" s="13" customFormat="1">
      <c r="A1341" s="13"/>
      <c r="B1341" s="186"/>
      <c r="C1341" s="13"/>
      <c r="D1341" s="187" t="s">
        <v>345</v>
      </c>
      <c r="E1341" s="188" t="s">
        <v>1</v>
      </c>
      <c r="F1341" s="189" t="s">
        <v>2075</v>
      </c>
      <c r="G1341" s="13"/>
      <c r="H1341" s="190">
        <v>2</v>
      </c>
      <c r="I1341" s="191"/>
      <c r="J1341" s="13"/>
      <c r="K1341" s="13"/>
      <c r="L1341" s="186"/>
      <c r="M1341" s="192"/>
      <c r="N1341" s="193"/>
      <c r="O1341" s="193"/>
      <c r="P1341" s="193"/>
      <c r="Q1341" s="193"/>
      <c r="R1341" s="193"/>
      <c r="S1341" s="193"/>
      <c r="T1341" s="194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188" t="s">
        <v>345</v>
      </c>
      <c r="AU1341" s="188" t="s">
        <v>85</v>
      </c>
      <c r="AV1341" s="13" t="s">
        <v>85</v>
      </c>
      <c r="AW1341" s="13" t="s">
        <v>33</v>
      </c>
      <c r="AX1341" s="13" t="s">
        <v>8</v>
      </c>
      <c r="AY1341" s="188" t="s">
        <v>337</v>
      </c>
    </row>
    <row r="1342" s="2" customFormat="1" ht="24.15" customHeight="1">
      <c r="A1342" s="37"/>
      <c r="B1342" s="172"/>
      <c r="C1342" s="211" t="s">
        <v>2089</v>
      </c>
      <c r="D1342" s="211" t="s">
        <v>400</v>
      </c>
      <c r="E1342" s="212" t="s">
        <v>2090</v>
      </c>
      <c r="F1342" s="213" t="s">
        <v>2091</v>
      </c>
      <c r="G1342" s="214" t="s">
        <v>496</v>
      </c>
      <c r="H1342" s="215">
        <v>2</v>
      </c>
      <c r="I1342" s="216"/>
      <c r="J1342" s="217">
        <f>ROUND(I1342*H1342,0)</f>
        <v>0</v>
      </c>
      <c r="K1342" s="213" t="s">
        <v>1</v>
      </c>
      <c r="L1342" s="218"/>
      <c r="M1342" s="219" t="s">
        <v>1</v>
      </c>
      <c r="N1342" s="220" t="s">
        <v>42</v>
      </c>
      <c r="O1342" s="76"/>
      <c r="P1342" s="182">
        <f>O1342*H1342</f>
        <v>0</v>
      </c>
      <c r="Q1342" s="182">
        <v>0.0040000000000000001</v>
      </c>
      <c r="R1342" s="182">
        <f>Q1342*H1342</f>
        <v>0.0080000000000000002</v>
      </c>
      <c r="S1342" s="182">
        <v>0</v>
      </c>
      <c r="T1342" s="183">
        <f>S1342*H1342</f>
        <v>0</v>
      </c>
      <c r="U1342" s="37"/>
      <c r="V1342" s="37"/>
      <c r="W1342" s="37"/>
      <c r="X1342" s="37"/>
      <c r="Y1342" s="37"/>
      <c r="Z1342" s="37"/>
      <c r="AA1342" s="37"/>
      <c r="AB1342" s="37"/>
      <c r="AC1342" s="37"/>
      <c r="AD1342" s="37"/>
      <c r="AE1342" s="37"/>
      <c r="AR1342" s="184" t="s">
        <v>506</v>
      </c>
      <c r="AT1342" s="184" t="s">
        <v>400</v>
      </c>
      <c r="AU1342" s="184" t="s">
        <v>85</v>
      </c>
      <c r="AY1342" s="18" t="s">
        <v>337</v>
      </c>
      <c r="BE1342" s="185">
        <f>IF(N1342="základní",J1342,0)</f>
        <v>0</v>
      </c>
      <c r="BF1342" s="185">
        <f>IF(N1342="snížená",J1342,0)</f>
        <v>0</v>
      </c>
      <c r="BG1342" s="185">
        <f>IF(N1342="zákl. přenesená",J1342,0)</f>
        <v>0</v>
      </c>
      <c r="BH1342" s="185">
        <f>IF(N1342="sníž. přenesená",J1342,0)</f>
        <v>0</v>
      </c>
      <c r="BI1342" s="185">
        <f>IF(N1342="nulová",J1342,0)</f>
        <v>0</v>
      </c>
      <c r="BJ1342" s="18" t="s">
        <v>8</v>
      </c>
      <c r="BK1342" s="185">
        <f>ROUND(I1342*H1342,0)</f>
        <v>0</v>
      </c>
      <c r="BL1342" s="18" t="s">
        <v>409</v>
      </c>
      <c r="BM1342" s="184" t="s">
        <v>2092</v>
      </c>
    </row>
    <row r="1343" s="13" customFormat="1">
      <c r="A1343" s="13"/>
      <c r="B1343" s="186"/>
      <c r="C1343" s="13"/>
      <c r="D1343" s="187" t="s">
        <v>345</v>
      </c>
      <c r="E1343" s="188" t="s">
        <v>1</v>
      </c>
      <c r="F1343" s="189" t="s">
        <v>2076</v>
      </c>
      <c r="G1343" s="13"/>
      <c r="H1343" s="190">
        <v>2</v>
      </c>
      <c r="I1343" s="191"/>
      <c r="J1343" s="13"/>
      <c r="K1343" s="13"/>
      <c r="L1343" s="186"/>
      <c r="M1343" s="192"/>
      <c r="N1343" s="193"/>
      <c r="O1343" s="193"/>
      <c r="P1343" s="193"/>
      <c r="Q1343" s="193"/>
      <c r="R1343" s="193"/>
      <c r="S1343" s="193"/>
      <c r="T1343" s="194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188" t="s">
        <v>345</v>
      </c>
      <c r="AU1343" s="188" t="s">
        <v>85</v>
      </c>
      <c r="AV1343" s="13" t="s">
        <v>85</v>
      </c>
      <c r="AW1343" s="13" t="s">
        <v>33</v>
      </c>
      <c r="AX1343" s="13" t="s">
        <v>8</v>
      </c>
      <c r="AY1343" s="188" t="s">
        <v>337</v>
      </c>
    </row>
    <row r="1344" s="2" customFormat="1" ht="24.15" customHeight="1">
      <c r="A1344" s="37"/>
      <c r="B1344" s="172"/>
      <c r="C1344" s="173" t="s">
        <v>2093</v>
      </c>
      <c r="D1344" s="173" t="s">
        <v>339</v>
      </c>
      <c r="E1344" s="174" t="s">
        <v>2094</v>
      </c>
      <c r="F1344" s="175" t="s">
        <v>2095</v>
      </c>
      <c r="G1344" s="176" t="s">
        <v>496</v>
      </c>
      <c r="H1344" s="177">
        <v>10</v>
      </c>
      <c r="I1344" s="178"/>
      <c r="J1344" s="179">
        <f>ROUND(I1344*H1344,0)</f>
        <v>0</v>
      </c>
      <c r="K1344" s="175" t="s">
        <v>343</v>
      </c>
      <c r="L1344" s="38"/>
      <c r="M1344" s="180" t="s">
        <v>1</v>
      </c>
      <c r="N1344" s="181" t="s">
        <v>42</v>
      </c>
      <c r="O1344" s="76"/>
      <c r="P1344" s="182">
        <f>O1344*H1344</f>
        <v>0</v>
      </c>
      <c r="Q1344" s="182">
        <v>0.00047281249999999998</v>
      </c>
      <c r="R1344" s="182">
        <f>Q1344*H1344</f>
        <v>0.0047281249999999997</v>
      </c>
      <c r="S1344" s="182">
        <v>0</v>
      </c>
      <c r="T1344" s="183">
        <f>S1344*H1344</f>
        <v>0</v>
      </c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R1344" s="184" t="s">
        <v>409</v>
      </c>
      <c r="AT1344" s="184" t="s">
        <v>339</v>
      </c>
      <c r="AU1344" s="184" t="s">
        <v>85</v>
      </c>
      <c r="AY1344" s="18" t="s">
        <v>337</v>
      </c>
      <c r="BE1344" s="185">
        <f>IF(N1344="základní",J1344,0)</f>
        <v>0</v>
      </c>
      <c r="BF1344" s="185">
        <f>IF(N1344="snížená",J1344,0)</f>
        <v>0</v>
      </c>
      <c r="BG1344" s="185">
        <f>IF(N1344="zákl. přenesená",J1344,0)</f>
        <v>0</v>
      </c>
      <c r="BH1344" s="185">
        <f>IF(N1344="sníž. přenesená",J1344,0)</f>
        <v>0</v>
      </c>
      <c r="BI1344" s="185">
        <f>IF(N1344="nulová",J1344,0)</f>
        <v>0</v>
      </c>
      <c r="BJ1344" s="18" t="s">
        <v>8</v>
      </c>
      <c r="BK1344" s="185">
        <f>ROUND(I1344*H1344,0)</f>
        <v>0</v>
      </c>
      <c r="BL1344" s="18" t="s">
        <v>409</v>
      </c>
      <c r="BM1344" s="184" t="s">
        <v>2096</v>
      </c>
    </row>
    <row r="1345" s="13" customFormat="1">
      <c r="A1345" s="13"/>
      <c r="B1345" s="186"/>
      <c r="C1345" s="13"/>
      <c r="D1345" s="187" t="s">
        <v>345</v>
      </c>
      <c r="E1345" s="188" t="s">
        <v>1</v>
      </c>
      <c r="F1345" s="189" t="s">
        <v>2005</v>
      </c>
      <c r="G1345" s="13"/>
      <c r="H1345" s="190">
        <v>2</v>
      </c>
      <c r="I1345" s="191"/>
      <c r="J1345" s="13"/>
      <c r="K1345" s="13"/>
      <c r="L1345" s="186"/>
      <c r="M1345" s="192"/>
      <c r="N1345" s="193"/>
      <c r="O1345" s="193"/>
      <c r="P1345" s="193"/>
      <c r="Q1345" s="193"/>
      <c r="R1345" s="193"/>
      <c r="S1345" s="193"/>
      <c r="T1345" s="194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188" t="s">
        <v>345</v>
      </c>
      <c r="AU1345" s="188" t="s">
        <v>85</v>
      </c>
      <c r="AV1345" s="13" t="s">
        <v>85</v>
      </c>
      <c r="AW1345" s="13" t="s">
        <v>33</v>
      </c>
      <c r="AX1345" s="13" t="s">
        <v>77</v>
      </c>
      <c r="AY1345" s="188" t="s">
        <v>337</v>
      </c>
    </row>
    <row r="1346" s="13" customFormat="1">
      <c r="A1346" s="13"/>
      <c r="B1346" s="186"/>
      <c r="C1346" s="13"/>
      <c r="D1346" s="187" t="s">
        <v>345</v>
      </c>
      <c r="E1346" s="188" t="s">
        <v>1</v>
      </c>
      <c r="F1346" s="189" t="s">
        <v>2006</v>
      </c>
      <c r="G1346" s="13"/>
      <c r="H1346" s="190">
        <v>3</v>
      </c>
      <c r="I1346" s="191"/>
      <c r="J1346" s="13"/>
      <c r="K1346" s="13"/>
      <c r="L1346" s="186"/>
      <c r="M1346" s="192"/>
      <c r="N1346" s="193"/>
      <c r="O1346" s="193"/>
      <c r="P1346" s="193"/>
      <c r="Q1346" s="193"/>
      <c r="R1346" s="193"/>
      <c r="S1346" s="193"/>
      <c r="T1346" s="194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188" t="s">
        <v>345</v>
      </c>
      <c r="AU1346" s="188" t="s">
        <v>85</v>
      </c>
      <c r="AV1346" s="13" t="s">
        <v>85</v>
      </c>
      <c r="AW1346" s="13" t="s">
        <v>33</v>
      </c>
      <c r="AX1346" s="13" t="s">
        <v>77</v>
      </c>
      <c r="AY1346" s="188" t="s">
        <v>337</v>
      </c>
    </row>
    <row r="1347" s="13" customFormat="1">
      <c r="A1347" s="13"/>
      <c r="B1347" s="186"/>
      <c r="C1347" s="13"/>
      <c r="D1347" s="187" t="s">
        <v>345</v>
      </c>
      <c r="E1347" s="188" t="s">
        <v>1</v>
      </c>
      <c r="F1347" s="189" t="s">
        <v>2007</v>
      </c>
      <c r="G1347" s="13"/>
      <c r="H1347" s="190">
        <v>4</v>
      </c>
      <c r="I1347" s="191"/>
      <c r="J1347" s="13"/>
      <c r="K1347" s="13"/>
      <c r="L1347" s="186"/>
      <c r="M1347" s="192"/>
      <c r="N1347" s="193"/>
      <c r="O1347" s="193"/>
      <c r="P1347" s="193"/>
      <c r="Q1347" s="193"/>
      <c r="R1347" s="193"/>
      <c r="S1347" s="193"/>
      <c r="T1347" s="194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188" t="s">
        <v>345</v>
      </c>
      <c r="AU1347" s="188" t="s">
        <v>85</v>
      </c>
      <c r="AV1347" s="13" t="s">
        <v>85</v>
      </c>
      <c r="AW1347" s="13" t="s">
        <v>33</v>
      </c>
      <c r="AX1347" s="13" t="s">
        <v>77</v>
      </c>
      <c r="AY1347" s="188" t="s">
        <v>337</v>
      </c>
    </row>
    <row r="1348" s="13" customFormat="1">
      <c r="A1348" s="13"/>
      <c r="B1348" s="186"/>
      <c r="C1348" s="13"/>
      <c r="D1348" s="187" t="s">
        <v>345</v>
      </c>
      <c r="E1348" s="188" t="s">
        <v>1</v>
      </c>
      <c r="F1348" s="189" t="s">
        <v>1685</v>
      </c>
      <c r="G1348" s="13"/>
      <c r="H1348" s="190">
        <v>1</v>
      </c>
      <c r="I1348" s="191"/>
      <c r="J1348" s="13"/>
      <c r="K1348" s="13"/>
      <c r="L1348" s="186"/>
      <c r="M1348" s="192"/>
      <c r="N1348" s="193"/>
      <c r="O1348" s="193"/>
      <c r="P1348" s="193"/>
      <c r="Q1348" s="193"/>
      <c r="R1348" s="193"/>
      <c r="S1348" s="193"/>
      <c r="T1348" s="194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188" t="s">
        <v>345</v>
      </c>
      <c r="AU1348" s="188" t="s">
        <v>85</v>
      </c>
      <c r="AV1348" s="13" t="s">
        <v>85</v>
      </c>
      <c r="AW1348" s="13" t="s">
        <v>33</v>
      </c>
      <c r="AX1348" s="13" t="s">
        <v>77</v>
      </c>
      <c r="AY1348" s="188" t="s">
        <v>337</v>
      </c>
    </row>
    <row r="1349" s="14" customFormat="1">
      <c r="A1349" s="14"/>
      <c r="B1349" s="195"/>
      <c r="C1349" s="14"/>
      <c r="D1349" s="187" t="s">
        <v>345</v>
      </c>
      <c r="E1349" s="196" t="s">
        <v>1</v>
      </c>
      <c r="F1349" s="197" t="s">
        <v>363</v>
      </c>
      <c r="G1349" s="14"/>
      <c r="H1349" s="198">
        <v>10</v>
      </c>
      <c r="I1349" s="199"/>
      <c r="J1349" s="14"/>
      <c r="K1349" s="14"/>
      <c r="L1349" s="195"/>
      <c r="M1349" s="200"/>
      <c r="N1349" s="201"/>
      <c r="O1349" s="201"/>
      <c r="P1349" s="201"/>
      <c r="Q1349" s="201"/>
      <c r="R1349" s="201"/>
      <c r="S1349" s="201"/>
      <c r="T1349" s="202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196" t="s">
        <v>345</v>
      </c>
      <c r="AU1349" s="196" t="s">
        <v>85</v>
      </c>
      <c r="AV1349" s="14" t="s">
        <v>88</v>
      </c>
      <c r="AW1349" s="14" t="s">
        <v>33</v>
      </c>
      <c r="AX1349" s="14" t="s">
        <v>8</v>
      </c>
      <c r="AY1349" s="196" t="s">
        <v>337</v>
      </c>
    </row>
    <row r="1350" s="2" customFormat="1" ht="33" customHeight="1">
      <c r="A1350" s="37"/>
      <c r="B1350" s="172"/>
      <c r="C1350" s="211" t="s">
        <v>2097</v>
      </c>
      <c r="D1350" s="211" t="s">
        <v>400</v>
      </c>
      <c r="E1350" s="212" t="s">
        <v>2098</v>
      </c>
      <c r="F1350" s="213" t="s">
        <v>2099</v>
      </c>
      <c r="G1350" s="214" t="s">
        <v>496</v>
      </c>
      <c r="H1350" s="215">
        <v>10</v>
      </c>
      <c r="I1350" s="216"/>
      <c r="J1350" s="217">
        <f>ROUND(I1350*H1350,0)</f>
        <v>0</v>
      </c>
      <c r="K1350" s="213" t="s">
        <v>343</v>
      </c>
      <c r="L1350" s="218"/>
      <c r="M1350" s="219" t="s">
        <v>1</v>
      </c>
      <c r="N1350" s="220" t="s">
        <v>42</v>
      </c>
      <c r="O1350" s="76"/>
      <c r="P1350" s="182">
        <f>O1350*H1350</f>
        <v>0</v>
      </c>
      <c r="Q1350" s="182">
        <v>0.016</v>
      </c>
      <c r="R1350" s="182">
        <f>Q1350*H1350</f>
        <v>0.16</v>
      </c>
      <c r="S1350" s="182">
        <v>0</v>
      </c>
      <c r="T1350" s="183">
        <f>S1350*H1350</f>
        <v>0</v>
      </c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R1350" s="184" t="s">
        <v>506</v>
      </c>
      <c r="AT1350" s="184" t="s">
        <v>400</v>
      </c>
      <c r="AU1350" s="184" t="s">
        <v>85</v>
      </c>
      <c r="AY1350" s="18" t="s">
        <v>337</v>
      </c>
      <c r="BE1350" s="185">
        <f>IF(N1350="základní",J1350,0)</f>
        <v>0</v>
      </c>
      <c r="BF1350" s="185">
        <f>IF(N1350="snížená",J1350,0)</f>
        <v>0</v>
      </c>
      <c r="BG1350" s="185">
        <f>IF(N1350="zákl. přenesená",J1350,0)</f>
        <v>0</v>
      </c>
      <c r="BH1350" s="185">
        <f>IF(N1350="sníž. přenesená",J1350,0)</f>
        <v>0</v>
      </c>
      <c r="BI1350" s="185">
        <f>IF(N1350="nulová",J1350,0)</f>
        <v>0</v>
      </c>
      <c r="BJ1350" s="18" t="s">
        <v>8</v>
      </c>
      <c r="BK1350" s="185">
        <f>ROUND(I1350*H1350,0)</f>
        <v>0</v>
      </c>
      <c r="BL1350" s="18" t="s">
        <v>409</v>
      </c>
      <c r="BM1350" s="184" t="s">
        <v>2100</v>
      </c>
    </row>
    <row r="1351" s="13" customFormat="1">
      <c r="A1351" s="13"/>
      <c r="B1351" s="186"/>
      <c r="C1351" s="13"/>
      <c r="D1351" s="187" t="s">
        <v>345</v>
      </c>
      <c r="E1351" s="188" t="s">
        <v>1</v>
      </c>
      <c r="F1351" s="189" t="s">
        <v>2005</v>
      </c>
      <c r="G1351" s="13"/>
      <c r="H1351" s="190">
        <v>2</v>
      </c>
      <c r="I1351" s="191"/>
      <c r="J1351" s="13"/>
      <c r="K1351" s="13"/>
      <c r="L1351" s="186"/>
      <c r="M1351" s="192"/>
      <c r="N1351" s="193"/>
      <c r="O1351" s="193"/>
      <c r="P1351" s="193"/>
      <c r="Q1351" s="193"/>
      <c r="R1351" s="193"/>
      <c r="S1351" s="193"/>
      <c r="T1351" s="194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188" t="s">
        <v>345</v>
      </c>
      <c r="AU1351" s="188" t="s">
        <v>85</v>
      </c>
      <c r="AV1351" s="13" t="s">
        <v>85</v>
      </c>
      <c r="AW1351" s="13" t="s">
        <v>33</v>
      </c>
      <c r="AX1351" s="13" t="s">
        <v>77</v>
      </c>
      <c r="AY1351" s="188" t="s">
        <v>337</v>
      </c>
    </row>
    <row r="1352" s="13" customFormat="1">
      <c r="A1352" s="13"/>
      <c r="B1352" s="186"/>
      <c r="C1352" s="13"/>
      <c r="D1352" s="187" t="s">
        <v>345</v>
      </c>
      <c r="E1352" s="188" t="s">
        <v>1</v>
      </c>
      <c r="F1352" s="189" t="s">
        <v>2006</v>
      </c>
      <c r="G1352" s="13"/>
      <c r="H1352" s="190">
        <v>3</v>
      </c>
      <c r="I1352" s="191"/>
      <c r="J1352" s="13"/>
      <c r="K1352" s="13"/>
      <c r="L1352" s="186"/>
      <c r="M1352" s="192"/>
      <c r="N1352" s="193"/>
      <c r="O1352" s="193"/>
      <c r="P1352" s="193"/>
      <c r="Q1352" s="193"/>
      <c r="R1352" s="193"/>
      <c r="S1352" s="193"/>
      <c r="T1352" s="194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188" t="s">
        <v>345</v>
      </c>
      <c r="AU1352" s="188" t="s">
        <v>85</v>
      </c>
      <c r="AV1352" s="13" t="s">
        <v>85</v>
      </c>
      <c r="AW1352" s="13" t="s">
        <v>33</v>
      </c>
      <c r="AX1352" s="13" t="s">
        <v>77</v>
      </c>
      <c r="AY1352" s="188" t="s">
        <v>337</v>
      </c>
    </row>
    <row r="1353" s="13" customFormat="1">
      <c r="A1353" s="13"/>
      <c r="B1353" s="186"/>
      <c r="C1353" s="13"/>
      <c r="D1353" s="187" t="s">
        <v>345</v>
      </c>
      <c r="E1353" s="188" t="s">
        <v>1</v>
      </c>
      <c r="F1353" s="189" t="s">
        <v>2007</v>
      </c>
      <c r="G1353" s="13"/>
      <c r="H1353" s="190">
        <v>4</v>
      </c>
      <c r="I1353" s="191"/>
      <c r="J1353" s="13"/>
      <c r="K1353" s="13"/>
      <c r="L1353" s="186"/>
      <c r="M1353" s="192"/>
      <c r="N1353" s="193"/>
      <c r="O1353" s="193"/>
      <c r="P1353" s="193"/>
      <c r="Q1353" s="193"/>
      <c r="R1353" s="193"/>
      <c r="S1353" s="193"/>
      <c r="T1353" s="194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188" t="s">
        <v>345</v>
      </c>
      <c r="AU1353" s="188" t="s">
        <v>85</v>
      </c>
      <c r="AV1353" s="13" t="s">
        <v>85</v>
      </c>
      <c r="AW1353" s="13" t="s">
        <v>33</v>
      </c>
      <c r="AX1353" s="13" t="s">
        <v>77</v>
      </c>
      <c r="AY1353" s="188" t="s">
        <v>337</v>
      </c>
    </row>
    <row r="1354" s="13" customFormat="1">
      <c r="A1354" s="13"/>
      <c r="B1354" s="186"/>
      <c r="C1354" s="13"/>
      <c r="D1354" s="187" t="s">
        <v>345</v>
      </c>
      <c r="E1354" s="188" t="s">
        <v>1</v>
      </c>
      <c r="F1354" s="189" t="s">
        <v>1685</v>
      </c>
      <c r="G1354" s="13"/>
      <c r="H1354" s="190">
        <v>1</v>
      </c>
      <c r="I1354" s="191"/>
      <c r="J1354" s="13"/>
      <c r="K1354" s="13"/>
      <c r="L1354" s="186"/>
      <c r="M1354" s="192"/>
      <c r="N1354" s="193"/>
      <c r="O1354" s="193"/>
      <c r="P1354" s="193"/>
      <c r="Q1354" s="193"/>
      <c r="R1354" s="193"/>
      <c r="S1354" s="193"/>
      <c r="T1354" s="194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188" t="s">
        <v>345</v>
      </c>
      <c r="AU1354" s="188" t="s">
        <v>85</v>
      </c>
      <c r="AV1354" s="13" t="s">
        <v>85</v>
      </c>
      <c r="AW1354" s="13" t="s">
        <v>33</v>
      </c>
      <c r="AX1354" s="13" t="s">
        <v>77</v>
      </c>
      <c r="AY1354" s="188" t="s">
        <v>337</v>
      </c>
    </row>
    <row r="1355" s="14" customFormat="1">
      <c r="A1355" s="14"/>
      <c r="B1355" s="195"/>
      <c r="C1355" s="14"/>
      <c r="D1355" s="187" t="s">
        <v>345</v>
      </c>
      <c r="E1355" s="196" t="s">
        <v>1</v>
      </c>
      <c r="F1355" s="197" t="s">
        <v>363</v>
      </c>
      <c r="G1355" s="14"/>
      <c r="H1355" s="198">
        <v>10</v>
      </c>
      <c r="I1355" s="199"/>
      <c r="J1355" s="14"/>
      <c r="K1355" s="14"/>
      <c r="L1355" s="195"/>
      <c r="M1355" s="200"/>
      <c r="N1355" s="201"/>
      <c r="O1355" s="201"/>
      <c r="P1355" s="201"/>
      <c r="Q1355" s="201"/>
      <c r="R1355" s="201"/>
      <c r="S1355" s="201"/>
      <c r="T1355" s="202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196" t="s">
        <v>345</v>
      </c>
      <c r="AU1355" s="196" t="s">
        <v>85</v>
      </c>
      <c r="AV1355" s="14" t="s">
        <v>88</v>
      </c>
      <c r="AW1355" s="14" t="s">
        <v>33</v>
      </c>
      <c r="AX1355" s="14" t="s">
        <v>8</v>
      </c>
      <c r="AY1355" s="196" t="s">
        <v>337</v>
      </c>
    </row>
    <row r="1356" s="2" customFormat="1" ht="24.15" customHeight="1">
      <c r="A1356" s="37"/>
      <c r="B1356" s="172"/>
      <c r="C1356" s="173" t="s">
        <v>2101</v>
      </c>
      <c r="D1356" s="173" t="s">
        <v>339</v>
      </c>
      <c r="E1356" s="174" t="s">
        <v>2102</v>
      </c>
      <c r="F1356" s="175" t="s">
        <v>2103</v>
      </c>
      <c r="G1356" s="176" t="s">
        <v>433</v>
      </c>
      <c r="H1356" s="177">
        <v>1.2</v>
      </c>
      <c r="I1356" s="178"/>
      <c r="J1356" s="179">
        <f>ROUND(I1356*H1356,0)</f>
        <v>0</v>
      </c>
      <c r="K1356" s="175" t="s">
        <v>343</v>
      </c>
      <c r="L1356" s="38"/>
      <c r="M1356" s="180" t="s">
        <v>1</v>
      </c>
      <c r="N1356" s="181" t="s">
        <v>42</v>
      </c>
      <c r="O1356" s="76"/>
      <c r="P1356" s="182">
        <f>O1356*H1356</f>
        <v>0</v>
      </c>
      <c r="Q1356" s="182">
        <v>0</v>
      </c>
      <c r="R1356" s="182">
        <f>Q1356*H1356</f>
        <v>0</v>
      </c>
      <c r="S1356" s="182">
        <v>0</v>
      </c>
      <c r="T1356" s="183">
        <f>S1356*H1356</f>
        <v>0</v>
      </c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R1356" s="184" t="s">
        <v>409</v>
      </c>
      <c r="AT1356" s="184" t="s">
        <v>339</v>
      </c>
      <c r="AU1356" s="184" t="s">
        <v>85</v>
      </c>
      <c r="AY1356" s="18" t="s">
        <v>337</v>
      </c>
      <c r="BE1356" s="185">
        <f>IF(N1356="základní",J1356,0)</f>
        <v>0</v>
      </c>
      <c r="BF1356" s="185">
        <f>IF(N1356="snížená",J1356,0)</f>
        <v>0</v>
      </c>
      <c r="BG1356" s="185">
        <f>IF(N1356="zákl. přenesená",J1356,0)</f>
        <v>0</v>
      </c>
      <c r="BH1356" s="185">
        <f>IF(N1356="sníž. přenesená",J1356,0)</f>
        <v>0</v>
      </c>
      <c r="BI1356" s="185">
        <f>IF(N1356="nulová",J1356,0)</f>
        <v>0</v>
      </c>
      <c r="BJ1356" s="18" t="s">
        <v>8</v>
      </c>
      <c r="BK1356" s="185">
        <f>ROUND(I1356*H1356,0)</f>
        <v>0</v>
      </c>
      <c r="BL1356" s="18" t="s">
        <v>409</v>
      </c>
      <c r="BM1356" s="184" t="s">
        <v>2104</v>
      </c>
    </row>
    <row r="1357" s="13" customFormat="1">
      <c r="A1357" s="13"/>
      <c r="B1357" s="186"/>
      <c r="C1357" s="13"/>
      <c r="D1357" s="187" t="s">
        <v>345</v>
      </c>
      <c r="E1357" s="188" t="s">
        <v>1</v>
      </c>
      <c r="F1357" s="189" t="s">
        <v>2105</v>
      </c>
      <c r="G1357" s="13"/>
      <c r="H1357" s="190">
        <v>1.2</v>
      </c>
      <c r="I1357" s="191"/>
      <c r="J1357" s="13"/>
      <c r="K1357" s="13"/>
      <c r="L1357" s="186"/>
      <c r="M1357" s="192"/>
      <c r="N1357" s="193"/>
      <c r="O1357" s="193"/>
      <c r="P1357" s="193"/>
      <c r="Q1357" s="193"/>
      <c r="R1357" s="193"/>
      <c r="S1357" s="193"/>
      <c r="T1357" s="194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188" t="s">
        <v>345</v>
      </c>
      <c r="AU1357" s="188" t="s">
        <v>85</v>
      </c>
      <c r="AV1357" s="13" t="s">
        <v>85</v>
      </c>
      <c r="AW1357" s="13" t="s">
        <v>33</v>
      </c>
      <c r="AX1357" s="13" t="s">
        <v>8</v>
      </c>
      <c r="AY1357" s="188" t="s">
        <v>337</v>
      </c>
    </row>
    <row r="1358" s="2" customFormat="1" ht="21.75" customHeight="1">
      <c r="A1358" s="37"/>
      <c r="B1358" s="172"/>
      <c r="C1358" s="211" t="s">
        <v>2106</v>
      </c>
      <c r="D1358" s="211" t="s">
        <v>400</v>
      </c>
      <c r="E1358" s="212" t="s">
        <v>2107</v>
      </c>
      <c r="F1358" s="213" t="s">
        <v>2108</v>
      </c>
      <c r="G1358" s="214" t="s">
        <v>433</v>
      </c>
      <c r="H1358" s="215">
        <v>1.2</v>
      </c>
      <c r="I1358" s="216"/>
      <c r="J1358" s="217">
        <f>ROUND(I1358*H1358,0)</f>
        <v>0</v>
      </c>
      <c r="K1358" s="213" t="s">
        <v>343</v>
      </c>
      <c r="L1358" s="218"/>
      <c r="M1358" s="219" t="s">
        <v>1</v>
      </c>
      <c r="N1358" s="220" t="s">
        <v>42</v>
      </c>
      <c r="O1358" s="76"/>
      <c r="P1358" s="182">
        <f>O1358*H1358</f>
        <v>0</v>
      </c>
      <c r="Q1358" s="182">
        <v>0.0030000000000000001</v>
      </c>
      <c r="R1358" s="182">
        <f>Q1358*H1358</f>
        <v>0.0035999999999999999</v>
      </c>
      <c r="S1358" s="182">
        <v>0</v>
      </c>
      <c r="T1358" s="183">
        <f>S1358*H1358</f>
        <v>0</v>
      </c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R1358" s="184" t="s">
        <v>506</v>
      </c>
      <c r="AT1358" s="184" t="s">
        <v>400</v>
      </c>
      <c r="AU1358" s="184" t="s">
        <v>85</v>
      </c>
      <c r="AY1358" s="18" t="s">
        <v>337</v>
      </c>
      <c r="BE1358" s="185">
        <f>IF(N1358="základní",J1358,0)</f>
        <v>0</v>
      </c>
      <c r="BF1358" s="185">
        <f>IF(N1358="snížená",J1358,0)</f>
        <v>0</v>
      </c>
      <c r="BG1358" s="185">
        <f>IF(N1358="zákl. přenesená",J1358,0)</f>
        <v>0</v>
      </c>
      <c r="BH1358" s="185">
        <f>IF(N1358="sníž. přenesená",J1358,0)</f>
        <v>0</v>
      </c>
      <c r="BI1358" s="185">
        <f>IF(N1358="nulová",J1358,0)</f>
        <v>0</v>
      </c>
      <c r="BJ1358" s="18" t="s">
        <v>8</v>
      </c>
      <c r="BK1358" s="185">
        <f>ROUND(I1358*H1358,0)</f>
        <v>0</v>
      </c>
      <c r="BL1358" s="18" t="s">
        <v>409</v>
      </c>
      <c r="BM1358" s="184" t="s">
        <v>2109</v>
      </c>
    </row>
    <row r="1359" s="13" customFormat="1">
      <c r="A1359" s="13"/>
      <c r="B1359" s="186"/>
      <c r="C1359" s="13"/>
      <c r="D1359" s="187" t="s">
        <v>345</v>
      </c>
      <c r="E1359" s="188" t="s">
        <v>1</v>
      </c>
      <c r="F1359" s="189" t="s">
        <v>2105</v>
      </c>
      <c r="G1359" s="13"/>
      <c r="H1359" s="190">
        <v>1.2</v>
      </c>
      <c r="I1359" s="191"/>
      <c r="J1359" s="13"/>
      <c r="K1359" s="13"/>
      <c r="L1359" s="186"/>
      <c r="M1359" s="192"/>
      <c r="N1359" s="193"/>
      <c r="O1359" s="193"/>
      <c r="P1359" s="193"/>
      <c r="Q1359" s="193"/>
      <c r="R1359" s="193"/>
      <c r="S1359" s="193"/>
      <c r="T1359" s="194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188" t="s">
        <v>345</v>
      </c>
      <c r="AU1359" s="188" t="s">
        <v>85</v>
      </c>
      <c r="AV1359" s="13" t="s">
        <v>85</v>
      </c>
      <c r="AW1359" s="13" t="s">
        <v>33</v>
      </c>
      <c r="AX1359" s="13" t="s">
        <v>8</v>
      </c>
      <c r="AY1359" s="188" t="s">
        <v>337</v>
      </c>
    </row>
    <row r="1360" s="2" customFormat="1" ht="24.15" customHeight="1">
      <c r="A1360" s="37"/>
      <c r="B1360" s="172"/>
      <c r="C1360" s="173" t="s">
        <v>2110</v>
      </c>
      <c r="D1360" s="173" t="s">
        <v>339</v>
      </c>
      <c r="E1360" s="174" t="s">
        <v>2111</v>
      </c>
      <c r="F1360" s="175" t="s">
        <v>2112</v>
      </c>
      <c r="G1360" s="176" t="s">
        <v>433</v>
      </c>
      <c r="H1360" s="177">
        <v>22.699999999999999</v>
      </c>
      <c r="I1360" s="178"/>
      <c r="J1360" s="179">
        <f>ROUND(I1360*H1360,0)</f>
        <v>0</v>
      </c>
      <c r="K1360" s="175" t="s">
        <v>343</v>
      </c>
      <c r="L1360" s="38"/>
      <c r="M1360" s="180" t="s">
        <v>1</v>
      </c>
      <c r="N1360" s="181" t="s">
        <v>42</v>
      </c>
      <c r="O1360" s="76"/>
      <c r="P1360" s="182">
        <f>O1360*H1360</f>
        <v>0</v>
      </c>
      <c r="Q1360" s="182">
        <v>0</v>
      </c>
      <c r="R1360" s="182">
        <f>Q1360*H1360</f>
        <v>0</v>
      </c>
      <c r="S1360" s="182">
        <v>0</v>
      </c>
      <c r="T1360" s="183">
        <f>S1360*H1360</f>
        <v>0</v>
      </c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R1360" s="184" t="s">
        <v>409</v>
      </c>
      <c r="AT1360" s="184" t="s">
        <v>339</v>
      </c>
      <c r="AU1360" s="184" t="s">
        <v>85</v>
      </c>
      <c r="AY1360" s="18" t="s">
        <v>337</v>
      </c>
      <c r="BE1360" s="185">
        <f>IF(N1360="základní",J1360,0)</f>
        <v>0</v>
      </c>
      <c r="BF1360" s="185">
        <f>IF(N1360="snížená",J1360,0)</f>
        <v>0</v>
      </c>
      <c r="BG1360" s="185">
        <f>IF(N1360="zákl. přenesená",J1360,0)</f>
        <v>0</v>
      </c>
      <c r="BH1360" s="185">
        <f>IF(N1360="sníž. přenesená",J1360,0)</f>
        <v>0</v>
      </c>
      <c r="BI1360" s="185">
        <f>IF(N1360="nulová",J1360,0)</f>
        <v>0</v>
      </c>
      <c r="BJ1360" s="18" t="s">
        <v>8</v>
      </c>
      <c r="BK1360" s="185">
        <f>ROUND(I1360*H1360,0)</f>
        <v>0</v>
      </c>
      <c r="BL1360" s="18" t="s">
        <v>409</v>
      </c>
      <c r="BM1360" s="184" t="s">
        <v>2113</v>
      </c>
    </row>
    <row r="1361" s="13" customFormat="1">
      <c r="A1361" s="13"/>
      <c r="B1361" s="186"/>
      <c r="C1361" s="13"/>
      <c r="D1361" s="187" t="s">
        <v>345</v>
      </c>
      <c r="E1361" s="188" t="s">
        <v>1</v>
      </c>
      <c r="F1361" s="189" t="s">
        <v>935</v>
      </c>
      <c r="G1361" s="13"/>
      <c r="H1361" s="190">
        <v>3</v>
      </c>
      <c r="I1361" s="191"/>
      <c r="J1361" s="13"/>
      <c r="K1361" s="13"/>
      <c r="L1361" s="186"/>
      <c r="M1361" s="192"/>
      <c r="N1361" s="193"/>
      <c r="O1361" s="193"/>
      <c r="P1361" s="193"/>
      <c r="Q1361" s="193"/>
      <c r="R1361" s="193"/>
      <c r="S1361" s="193"/>
      <c r="T1361" s="194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188" t="s">
        <v>345</v>
      </c>
      <c r="AU1361" s="188" t="s">
        <v>85</v>
      </c>
      <c r="AV1361" s="13" t="s">
        <v>85</v>
      </c>
      <c r="AW1361" s="13" t="s">
        <v>33</v>
      </c>
      <c r="AX1361" s="13" t="s">
        <v>77</v>
      </c>
      <c r="AY1361" s="188" t="s">
        <v>337</v>
      </c>
    </row>
    <row r="1362" s="13" customFormat="1">
      <c r="A1362" s="13"/>
      <c r="B1362" s="186"/>
      <c r="C1362" s="13"/>
      <c r="D1362" s="187" t="s">
        <v>345</v>
      </c>
      <c r="E1362" s="188" t="s">
        <v>1</v>
      </c>
      <c r="F1362" s="189" t="s">
        <v>2114</v>
      </c>
      <c r="G1362" s="13"/>
      <c r="H1362" s="190">
        <v>19.699999999999999</v>
      </c>
      <c r="I1362" s="191"/>
      <c r="J1362" s="13"/>
      <c r="K1362" s="13"/>
      <c r="L1362" s="186"/>
      <c r="M1362" s="192"/>
      <c r="N1362" s="193"/>
      <c r="O1362" s="193"/>
      <c r="P1362" s="193"/>
      <c r="Q1362" s="193"/>
      <c r="R1362" s="193"/>
      <c r="S1362" s="193"/>
      <c r="T1362" s="194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188" t="s">
        <v>345</v>
      </c>
      <c r="AU1362" s="188" t="s">
        <v>85</v>
      </c>
      <c r="AV1362" s="13" t="s">
        <v>85</v>
      </c>
      <c r="AW1362" s="13" t="s">
        <v>33</v>
      </c>
      <c r="AX1362" s="13" t="s">
        <v>77</v>
      </c>
      <c r="AY1362" s="188" t="s">
        <v>337</v>
      </c>
    </row>
    <row r="1363" s="14" customFormat="1">
      <c r="A1363" s="14"/>
      <c r="B1363" s="195"/>
      <c r="C1363" s="14"/>
      <c r="D1363" s="187" t="s">
        <v>345</v>
      </c>
      <c r="E1363" s="196" t="s">
        <v>1</v>
      </c>
      <c r="F1363" s="197" t="s">
        <v>2115</v>
      </c>
      <c r="G1363" s="14"/>
      <c r="H1363" s="198">
        <v>22.699999999999999</v>
      </c>
      <c r="I1363" s="199"/>
      <c r="J1363" s="14"/>
      <c r="K1363" s="14"/>
      <c r="L1363" s="195"/>
      <c r="M1363" s="200"/>
      <c r="N1363" s="201"/>
      <c r="O1363" s="201"/>
      <c r="P1363" s="201"/>
      <c r="Q1363" s="201"/>
      <c r="R1363" s="201"/>
      <c r="S1363" s="201"/>
      <c r="T1363" s="202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196" t="s">
        <v>345</v>
      </c>
      <c r="AU1363" s="196" t="s">
        <v>85</v>
      </c>
      <c r="AV1363" s="14" t="s">
        <v>88</v>
      </c>
      <c r="AW1363" s="14" t="s">
        <v>33</v>
      </c>
      <c r="AX1363" s="14" t="s">
        <v>8</v>
      </c>
      <c r="AY1363" s="196" t="s">
        <v>337</v>
      </c>
    </row>
    <row r="1364" s="2" customFormat="1" ht="21.75" customHeight="1">
      <c r="A1364" s="37"/>
      <c r="B1364" s="172"/>
      <c r="C1364" s="211" t="s">
        <v>2116</v>
      </c>
      <c r="D1364" s="211" t="s">
        <v>400</v>
      </c>
      <c r="E1364" s="212" t="s">
        <v>2117</v>
      </c>
      <c r="F1364" s="213" t="s">
        <v>2118</v>
      </c>
      <c r="G1364" s="214" t="s">
        <v>433</v>
      </c>
      <c r="H1364" s="215">
        <v>22.699999999999999</v>
      </c>
      <c r="I1364" s="216"/>
      <c r="J1364" s="217">
        <f>ROUND(I1364*H1364,0)</f>
        <v>0</v>
      </c>
      <c r="K1364" s="213" t="s">
        <v>343</v>
      </c>
      <c r="L1364" s="218"/>
      <c r="M1364" s="219" t="s">
        <v>1</v>
      </c>
      <c r="N1364" s="220" t="s">
        <v>42</v>
      </c>
      <c r="O1364" s="76"/>
      <c r="P1364" s="182">
        <f>O1364*H1364</f>
        <v>0</v>
      </c>
      <c r="Q1364" s="182">
        <v>0.0060000000000000001</v>
      </c>
      <c r="R1364" s="182">
        <f>Q1364*H1364</f>
        <v>0.13619999999999999</v>
      </c>
      <c r="S1364" s="182">
        <v>0</v>
      </c>
      <c r="T1364" s="183">
        <f>S1364*H1364</f>
        <v>0</v>
      </c>
      <c r="U1364" s="37"/>
      <c r="V1364" s="37"/>
      <c r="W1364" s="37"/>
      <c r="X1364" s="37"/>
      <c r="Y1364" s="37"/>
      <c r="Z1364" s="37"/>
      <c r="AA1364" s="37"/>
      <c r="AB1364" s="37"/>
      <c r="AC1364" s="37"/>
      <c r="AD1364" s="37"/>
      <c r="AE1364" s="37"/>
      <c r="AR1364" s="184" t="s">
        <v>506</v>
      </c>
      <c r="AT1364" s="184" t="s">
        <v>400</v>
      </c>
      <c r="AU1364" s="184" t="s">
        <v>85</v>
      </c>
      <c r="AY1364" s="18" t="s">
        <v>337</v>
      </c>
      <c r="BE1364" s="185">
        <f>IF(N1364="základní",J1364,0)</f>
        <v>0</v>
      </c>
      <c r="BF1364" s="185">
        <f>IF(N1364="snížená",J1364,0)</f>
        <v>0</v>
      </c>
      <c r="BG1364" s="185">
        <f>IF(N1364="zákl. přenesená",J1364,0)</f>
        <v>0</v>
      </c>
      <c r="BH1364" s="185">
        <f>IF(N1364="sníž. přenesená",J1364,0)</f>
        <v>0</v>
      </c>
      <c r="BI1364" s="185">
        <f>IF(N1364="nulová",J1364,0)</f>
        <v>0</v>
      </c>
      <c r="BJ1364" s="18" t="s">
        <v>8</v>
      </c>
      <c r="BK1364" s="185">
        <f>ROUND(I1364*H1364,0)</f>
        <v>0</v>
      </c>
      <c r="BL1364" s="18" t="s">
        <v>409</v>
      </c>
      <c r="BM1364" s="184" t="s">
        <v>2119</v>
      </c>
    </row>
    <row r="1365" s="13" customFormat="1">
      <c r="A1365" s="13"/>
      <c r="B1365" s="186"/>
      <c r="C1365" s="13"/>
      <c r="D1365" s="187" t="s">
        <v>345</v>
      </c>
      <c r="E1365" s="188" t="s">
        <v>1</v>
      </c>
      <c r="F1365" s="189" t="s">
        <v>935</v>
      </c>
      <c r="G1365" s="13"/>
      <c r="H1365" s="190">
        <v>3</v>
      </c>
      <c r="I1365" s="191"/>
      <c r="J1365" s="13"/>
      <c r="K1365" s="13"/>
      <c r="L1365" s="186"/>
      <c r="M1365" s="192"/>
      <c r="N1365" s="193"/>
      <c r="O1365" s="193"/>
      <c r="P1365" s="193"/>
      <c r="Q1365" s="193"/>
      <c r="R1365" s="193"/>
      <c r="S1365" s="193"/>
      <c r="T1365" s="194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188" t="s">
        <v>345</v>
      </c>
      <c r="AU1365" s="188" t="s">
        <v>85</v>
      </c>
      <c r="AV1365" s="13" t="s">
        <v>85</v>
      </c>
      <c r="AW1365" s="13" t="s">
        <v>33</v>
      </c>
      <c r="AX1365" s="13" t="s">
        <v>77</v>
      </c>
      <c r="AY1365" s="188" t="s">
        <v>337</v>
      </c>
    </row>
    <row r="1366" s="13" customFormat="1">
      <c r="A1366" s="13"/>
      <c r="B1366" s="186"/>
      <c r="C1366" s="13"/>
      <c r="D1366" s="187" t="s">
        <v>345</v>
      </c>
      <c r="E1366" s="188" t="s">
        <v>1</v>
      </c>
      <c r="F1366" s="189" t="s">
        <v>2114</v>
      </c>
      <c r="G1366" s="13"/>
      <c r="H1366" s="190">
        <v>19.699999999999999</v>
      </c>
      <c r="I1366" s="191"/>
      <c r="J1366" s="13"/>
      <c r="K1366" s="13"/>
      <c r="L1366" s="186"/>
      <c r="M1366" s="192"/>
      <c r="N1366" s="193"/>
      <c r="O1366" s="193"/>
      <c r="P1366" s="193"/>
      <c r="Q1366" s="193"/>
      <c r="R1366" s="193"/>
      <c r="S1366" s="193"/>
      <c r="T1366" s="194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188" t="s">
        <v>345</v>
      </c>
      <c r="AU1366" s="188" t="s">
        <v>85</v>
      </c>
      <c r="AV1366" s="13" t="s">
        <v>85</v>
      </c>
      <c r="AW1366" s="13" t="s">
        <v>33</v>
      </c>
      <c r="AX1366" s="13" t="s">
        <v>77</v>
      </c>
      <c r="AY1366" s="188" t="s">
        <v>337</v>
      </c>
    </row>
    <row r="1367" s="14" customFormat="1">
      <c r="A1367" s="14"/>
      <c r="B1367" s="195"/>
      <c r="C1367" s="14"/>
      <c r="D1367" s="187" t="s">
        <v>345</v>
      </c>
      <c r="E1367" s="196" t="s">
        <v>1</v>
      </c>
      <c r="F1367" s="197" t="s">
        <v>2115</v>
      </c>
      <c r="G1367" s="14"/>
      <c r="H1367" s="198">
        <v>22.699999999999999</v>
      </c>
      <c r="I1367" s="199"/>
      <c r="J1367" s="14"/>
      <c r="K1367" s="14"/>
      <c r="L1367" s="195"/>
      <c r="M1367" s="200"/>
      <c r="N1367" s="201"/>
      <c r="O1367" s="201"/>
      <c r="P1367" s="201"/>
      <c r="Q1367" s="201"/>
      <c r="R1367" s="201"/>
      <c r="S1367" s="201"/>
      <c r="T1367" s="202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196" t="s">
        <v>345</v>
      </c>
      <c r="AU1367" s="196" t="s">
        <v>85</v>
      </c>
      <c r="AV1367" s="14" t="s">
        <v>88</v>
      </c>
      <c r="AW1367" s="14" t="s">
        <v>33</v>
      </c>
      <c r="AX1367" s="14" t="s">
        <v>8</v>
      </c>
      <c r="AY1367" s="196" t="s">
        <v>337</v>
      </c>
    </row>
    <row r="1368" s="2" customFormat="1" ht="16.5" customHeight="1">
      <c r="A1368" s="37"/>
      <c r="B1368" s="172"/>
      <c r="C1368" s="211" t="s">
        <v>2120</v>
      </c>
      <c r="D1368" s="211" t="s">
        <v>400</v>
      </c>
      <c r="E1368" s="212" t="s">
        <v>2121</v>
      </c>
      <c r="F1368" s="213" t="s">
        <v>2122</v>
      </c>
      <c r="G1368" s="214" t="s">
        <v>2123</v>
      </c>
      <c r="H1368" s="215">
        <v>1</v>
      </c>
      <c r="I1368" s="216"/>
      <c r="J1368" s="217">
        <f>ROUND(I1368*H1368,0)</f>
        <v>0</v>
      </c>
      <c r="K1368" s="213" t="s">
        <v>1</v>
      </c>
      <c r="L1368" s="218"/>
      <c r="M1368" s="219" t="s">
        <v>1</v>
      </c>
      <c r="N1368" s="220" t="s">
        <v>42</v>
      </c>
      <c r="O1368" s="76"/>
      <c r="P1368" s="182">
        <f>O1368*H1368</f>
        <v>0</v>
      </c>
      <c r="Q1368" s="182">
        <v>0</v>
      </c>
      <c r="R1368" s="182">
        <f>Q1368*H1368</f>
        <v>0</v>
      </c>
      <c r="S1368" s="182">
        <v>0</v>
      </c>
      <c r="T1368" s="183">
        <f>S1368*H1368</f>
        <v>0</v>
      </c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R1368" s="184" t="s">
        <v>506</v>
      </c>
      <c r="AT1368" s="184" t="s">
        <v>400</v>
      </c>
      <c r="AU1368" s="184" t="s">
        <v>85</v>
      </c>
      <c r="AY1368" s="18" t="s">
        <v>337</v>
      </c>
      <c r="BE1368" s="185">
        <f>IF(N1368="základní",J1368,0)</f>
        <v>0</v>
      </c>
      <c r="BF1368" s="185">
        <f>IF(N1368="snížená",J1368,0)</f>
        <v>0</v>
      </c>
      <c r="BG1368" s="185">
        <f>IF(N1368="zákl. přenesená",J1368,0)</f>
        <v>0</v>
      </c>
      <c r="BH1368" s="185">
        <f>IF(N1368="sníž. přenesená",J1368,0)</f>
        <v>0</v>
      </c>
      <c r="BI1368" s="185">
        <f>IF(N1368="nulová",J1368,0)</f>
        <v>0</v>
      </c>
      <c r="BJ1368" s="18" t="s">
        <v>8</v>
      </c>
      <c r="BK1368" s="185">
        <f>ROUND(I1368*H1368,0)</f>
        <v>0</v>
      </c>
      <c r="BL1368" s="18" t="s">
        <v>409</v>
      </c>
      <c r="BM1368" s="184" t="s">
        <v>2124</v>
      </c>
    </row>
    <row r="1369" s="2" customFormat="1" ht="16.5" customHeight="1">
      <c r="A1369" s="37"/>
      <c r="B1369" s="172"/>
      <c r="C1369" s="211" t="s">
        <v>2125</v>
      </c>
      <c r="D1369" s="211" t="s">
        <v>400</v>
      </c>
      <c r="E1369" s="212" t="s">
        <v>2126</v>
      </c>
      <c r="F1369" s="213" t="s">
        <v>2127</v>
      </c>
      <c r="G1369" s="214" t="s">
        <v>2123</v>
      </c>
      <c r="H1369" s="215">
        <v>1</v>
      </c>
      <c r="I1369" s="216"/>
      <c r="J1369" s="217">
        <f>ROUND(I1369*H1369,0)</f>
        <v>0</v>
      </c>
      <c r="K1369" s="213" t="s">
        <v>1</v>
      </c>
      <c r="L1369" s="218"/>
      <c r="M1369" s="219" t="s">
        <v>1</v>
      </c>
      <c r="N1369" s="220" t="s">
        <v>42</v>
      </c>
      <c r="O1369" s="76"/>
      <c r="P1369" s="182">
        <f>O1369*H1369</f>
        <v>0</v>
      </c>
      <c r="Q1369" s="182">
        <v>0</v>
      </c>
      <c r="R1369" s="182">
        <f>Q1369*H1369</f>
        <v>0</v>
      </c>
      <c r="S1369" s="182">
        <v>0</v>
      </c>
      <c r="T1369" s="183">
        <f>S1369*H1369</f>
        <v>0</v>
      </c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R1369" s="184" t="s">
        <v>506</v>
      </c>
      <c r="AT1369" s="184" t="s">
        <v>400</v>
      </c>
      <c r="AU1369" s="184" t="s">
        <v>85</v>
      </c>
      <c r="AY1369" s="18" t="s">
        <v>337</v>
      </c>
      <c r="BE1369" s="185">
        <f>IF(N1369="základní",J1369,0)</f>
        <v>0</v>
      </c>
      <c r="BF1369" s="185">
        <f>IF(N1369="snížená",J1369,0)</f>
        <v>0</v>
      </c>
      <c r="BG1369" s="185">
        <f>IF(N1369="zákl. přenesená",J1369,0)</f>
        <v>0</v>
      </c>
      <c r="BH1369" s="185">
        <f>IF(N1369="sníž. přenesená",J1369,0)</f>
        <v>0</v>
      </c>
      <c r="BI1369" s="185">
        <f>IF(N1369="nulová",J1369,0)</f>
        <v>0</v>
      </c>
      <c r="BJ1369" s="18" t="s">
        <v>8</v>
      </c>
      <c r="BK1369" s="185">
        <f>ROUND(I1369*H1369,0)</f>
        <v>0</v>
      </c>
      <c r="BL1369" s="18" t="s">
        <v>409</v>
      </c>
      <c r="BM1369" s="184" t="s">
        <v>2128</v>
      </c>
    </row>
    <row r="1370" s="2" customFormat="1" ht="16.5" customHeight="1">
      <c r="A1370" s="37"/>
      <c r="B1370" s="172"/>
      <c r="C1370" s="211" t="s">
        <v>2129</v>
      </c>
      <c r="D1370" s="211" t="s">
        <v>400</v>
      </c>
      <c r="E1370" s="212" t="s">
        <v>2130</v>
      </c>
      <c r="F1370" s="213" t="s">
        <v>2131</v>
      </c>
      <c r="G1370" s="214" t="s">
        <v>2123</v>
      </c>
      <c r="H1370" s="215">
        <v>1</v>
      </c>
      <c r="I1370" s="216"/>
      <c r="J1370" s="217">
        <f>ROUND(I1370*H1370,0)</f>
        <v>0</v>
      </c>
      <c r="K1370" s="213" t="s">
        <v>1</v>
      </c>
      <c r="L1370" s="218"/>
      <c r="M1370" s="219" t="s">
        <v>1</v>
      </c>
      <c r="N1370" s="220" t="s">
        <v>42</v>
      </c>
      <c r="O1370" s="76"/>
      <c r="P1370" s="182">
        <f>O1370*H1370</f>
        <v>0</v>
      </c>
      <c r="Q1370" s="182">
        <v>0</v>
      </c>
      <c r="R1370" s="182">
        <f>Q1370*H1370</f>
        <v>0</v>
      </c>
      <c r="S1370" s="182">
        <v>0</v>
      </c>
      <c r="T1370" s="183">
        <f>S1370*H1370</f>
        <v>0</v>
      </c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R1370" s="184" t="s">
        <v>506</v>
      </c>
      <c r="AT1370" s="184" t="s">
        <v>400</v>
      </c>
      <c r="AU1370" s="184" t="s">
        <v>85</v>
      </c>
      <c r="AY1370" s="18" t="s">
        <v>337</v>
      </c>
      <c r="BE1370" s="185">
        <f>IF(N1370="základní",J1370,0)</f>
        <v>0</v>
      </c>
      <c r="BF1370" s="185">
        <f>IF(N1370="snížená",J1370,0)</f>
        <v>0</v>
      </c>
      <c r="BG1370" s="185">
        <f>IF(N1370="zákl. přenesená",J1370,0)</f>
        <v>0</v>
      </c>
      <c r="BH1370" s="185">
        <f>IF(N1370="sníž. přenesená",J1370,0)</f>
        <v>0</v>
      </c>
      <c r="BI1370" s="185">
        <f>IF(N1370="nulová",J1370,0)</f>
        <v>0</v>
      </c>
      <c r="BJ1370" s="18" t="s">
        <v>8</v>
      </c>
      <c r="BK1370" s="185">
        <f>ROUND(I1370*H1370,0)</f>
        <v>0</v>
      </c>
      <c r="BL1370" s="18" t="s">
        <v>409</v>
      </c>
      <c r="BM1370" s="184" t="s">
        <v>2132</v>
      </c>
    </row>
    <row r="1371" s="2" customFormat="1" ht="16.5" customHeight="1">
      <c r="A1371" s="37"/>
      <c r="B1371" s="172"/>
      <c r="C1371" s="211" t="s">
        <v>2133</v>
      </c>
      <c r="D1371" s="211" t="s">
        <v>400</v>
      </c>
      <c r="E1371" s="212" t="s">
        <v>2134</v>
      </c>
      <c r="F1371" s="213" t="s">
        <v>2135</v>
      </c>
      <c r="G1371" s="214" t="s">
        <v>2123</v>
      </c>
      <c r="H1371" s="215">
        <v>1</v>
      </c>
      <c r="I1371" s="216"/>
      <c r="J1371" s="217">
        <f>ROUND(I1371*H1371,0)</f>
        <v>0</v>
      </c>
      <c r="K1371" s="213" t="s">
        <v>1</v>
      </c>
      <c r="L1371" s="218"/>
      <c r="M1371" s="219" t="s">
        <v>1</v>
      </c>
      <c r="N1371" s="220" t="s">
        <v>42</v>
      </c>
      <c r="O1371" s="76"/>
      <c r="P1371" s="182">
        <f>O1371*H1371</f>
        <v>0</v>
      </c>
      <c r="Q1371" s="182">
        <v>0</v>
      </c>
      <c r="R1371" s="182">
        <f>Q1371*H1371</f>
        <v>0</v>
      </c>
      <c r="S1371" s="182">
        <v>0</v>
      </c>
      <c r="T1371" s="183">
        <f>S1371*H1371</f>
        <v>0</v>
      </c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R1371" s="184" t="s">
        <v>506</v>
      </c>
      <c r="AT1371" s="184" t="s">
        <v>400</v>
      </c>
      <c r="AU1371" s="184" t="s">
        <v>85</v>
      </c>
      <c r="AY1371" s="18" t="s">
        <v>337</v>
      </c>
      <c r="BE1371" s="185">
        <f>IF(N1371="základní",J1371,0)</f>
        <v>0</v>
      </c>
      <c r="BF1371" s="185">
        <f>IF(N1371="snížená",J1371,0)</f>
        <v>0</v>
      </c>
      <c r="BG1371" s="185">
        <f>IF(N1371="zákl. přenesená",J1371,0)</f>
        <v>0</v>
      </c>
      <c r="BH1371" s="185">
        <f>IF(N1371="sníž. přenesená",J1371,0)</f>
        <v>0</v>
      </c>
      <c r="BI1371" s="185">
        <f>IF(N1371="nulová",J1371,0)</f>
        <v>0</v>
      </c>
      <c r="BJ1371" s="18" t="s">
        <v>8</v>
      </c>
      <c r="BK1371" s="185">
        <f>ROUND(I1371*H1371,0)</f>
        <v>0</v>
      </c>
      <c r="BL1371" s="18" t="s">
        <v>409</v>
      </c>
      <c r="BM1371" s="184" t="s">
        <v>2136</v>
      </c>
    </row>
    <row r="1372" s="2" customFormat="1" ht="16.5" customHeight="1">
      <c r="A1372" s="37"/>
      <c r="B1372" s="172"/>
      <c r="C1372" s="211" t="s">
        <v>2137</v>
      </c>
      <c r="D1372" s="211" t="s">
        <v>400</v>
      </c>
      <c r="E1372" s="212" t="s">
        <v>2138</v>
      </c>
      <c r="F1372" s="213" t="s">
        <v>2139</v>
      </c>
      <c r="G1372" s="214" t="s">
        <v>2123</v>
      </c>
      <c r="H1372" s="215">
        <v>1</v>
      </c>
      <c r="I1372" s="216"/>
      <c r="J1372" s="217">
        <f>ROUND(I1372*H1372,0)</f>
        <v>0</v>
      </c>
      <c r="K1372" s="213" t="s">
        <v>1</v>
      </c>
      <c r="L1372" s="218"/>
      <c r="M1372" s="219" t="s">
        <v>1</v>
      </c>
      <c r="N1372" s="220" t="s">
        <v>42</v>
      </c>
      <c r="O1372" s="76"/>
      <c r="P1372" s="182">
        <f>O1372*H1372</f>
        <v>0</v>
      </c>
      <c r="Q1372" s="182">
        <v>0</v>
      </c>
      <c r="R1372" s="182">
        <f>Q1372*H1372</f>
        <v>0</v>
      </c>
      <c r="S1372" s="182">
        <v>0</v>
      </c>
      <c r="T1372" s="183">
        <f>S1372*H1372</f>
        <v>0</v>
      </c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37"/>
      <c r="AE1372" s="37"/>
      <c r="AR1372" s="184" t="s">
        <v>506</v>
      </c>
      <c r="AT1372" s="184" t="s">
        <v>400</v>
      </c>
      <c r="AU1372" s="184" t="s">
        <v>85</v>
      </c>
      <c r="AY1372" s="18" t="s">
        <v>337</v>
      </c>
      <c r="BE1372" s="185">
        <f>IF(N1372="základní",J1372,0)</f>
        <v>0</v>
      </c>
      <c r="BF1372" s="185">
        <f>IF(N1372="snížená",J1372,0)</f>
        <v>0</v>
      </c>
      <c r="BG1372" s="185">
        <f>IF(N1372="zákl. přenesená",J1372,0)</f>
        <v>0</v>
      </c>
      <c r="BH1372" s="185">
        <f>IF(N1372="sníž. přenesená",J1372,0)</f>
        <v>0</v>
      </c>
      <c r="BI1372" s="185">
        <f>IF(N1372="nulová",J1372,0)</f>
        <v>0</v>
      </c>
      <c r="BJ1372" s="18" t="s">
        <v>8</v>
      </c>
      <c r="BK1372" s="185">
        <f>ROUND(I1372*H1372,0)</f>
        <v>0</v>
      </c>
      <c r="BL1372" s="18" t="s">
        <v>409</v>
      </c>
      <c r="BM1372" s="184" t="s">
        <v>2140</v>
      </c>
    </row>
    <row r="1373" s="2" customFormat="1" ht="21.75" customHeight="1">
      <c r="A1373" s="37"/>
      <c r="B1373" s="172"/>
      <c r="C1373" s="211" t="s">
        <v>2141</v>
      </c>
      <c r="D1373" s="211" t="s">
        <v>400</v>
      </c>
      <c r="E1373" s="212" t="s">
        <v>2142</v>
      </c>
      <c r="F1373" s="213" t="s">
        <v>2143</v>
      </c>
      <c r="G1373" s="214" t="s">
        <v>2123</v>
      </c>
      <c r="H1373" s="215">
        <v>1</v>
      </c>
      <c r="I1373" s="216"/>
      <c r="J1373" s="217">
        <f>ROUND(I1373*H1373,0)</f>
        <v>0</v>
      </c>
      <c r="K1373" s="213" t="s">
        <v>1</v>
      </c>
      <c r="L1373" s="218"/>
      <c r="M1373" s="219" t="s">
        <v>1</v>
      </c>
      <c r="N1373" s="220" t="s">
        <v>42</v>
      </c>
      <c r="O1373" s="76"/>
      <c r="P1373" s="182">
        <f>O1373*H1373</f>
        <v>0</v>
      </c>
      <c r="Q1373" s="182">
        <v>0</v>
      </c>
      <c r="R1373" s="182">
        <f>Q1373*H1373</f>
        <v>0</v>
      </c>
      <c r="S1373" s="182">
        <v>0</v>
      </c>
      <c r="T1373" s="183">
        <f>S1373*H1373</f>
        <v>0</v>
      </c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R1373" s="184" t="s">
        <v>506</v>
      </c>
      <c r="AT1373" s="184" t="s">
        <v>400</v>
      </c>
      <c r="AU1373" s="184" t="s">
        <v>85</v>
      </c>
      <c r="AY1373" s="18" t="s">
        <v>337</v>
      </c>
      <c r="BE1373" s="185">
        <f>IF(N1373="základní",J1373,0)</f>
        <v>0</v>
      </c>
      <c r="BF1373" s="185">
        <f>IF(N1373="snížená",J1373,0)</f>
        <v>0</v>
      </c>
      <c r="BG1373" s="185">
        <f>IF(N1373="zákl. přenesená",J1373,0)</f>
        <v>0</v>
      </c>
      <c r="BH1373" s="185">
        <f>IF(N1373="sníž. přenesená",J1373,0)</f>
        <v>0</v>
      </c>
      <c r="BI1373" s="185">
        <f>IF(N1373="nulová",J1373,0)</f>
        <v>0</v>
      </c>
      <c r="BJ1373" s="18" t="s">
        <v>8</v>
      </c>
      <c r="BK1373" s="185">
        <f>ROUND(I1373*H1373,0)</f>
        <v>0</v>
      </c>
      <c r="BL1373" s="18" t="s">
        <v>409</v>
      </c>
      <c r="BM1373" s="184" t="s">
        <v>2144</v>
      </c>
    </row>
    <row r="1374" s="2" customFormat="1" ht="21.75" customHeight="1">
      <c r="A1374" s="37"/>
      <c r="B1374" s="172"/>
      <c r="C1374" s="211" t="s">
        <v>2145</v>
      </c>
      <c r="D1374" s="211" t="s">
        <v>400</v>
      </c>
      <c r="E1374" s="212" t="s">
        <v>2146</v>
      </c>
      <c r="F1374" s="213" t="s">
        <v>2147</v>
      </c>
      <c r="G1374" s="214" t="s">
        <v>2123</v>
      </c>
      <c r="H1374" s="215">
        <v>1</v>
      </c>
      <c r="I1374" s="216"/>
      <c r="J1374" s="217">
        <f>ROUND(I1374*H1374,0)</f>
        <v>0</v>
      </c>
      <c r="K1374" s="213" t="s">
        <v>1</v>
      </c>
      <c r="L1374" s="218"/>
      <c r="M1374" s="219" t="s">
        <v>1</v>
      </c>
      <c r="N1374" s="220" t="s">
        <v>42</v>
      </c>
      <c r="O1374" s="76"/>
      <c r="P1374" s="182">
        <f>O1374*H1374</f>
        <v>0</v>
      </c>
      <c r="Q1374" s="182">
        <v>0</v>
      </c>
      <c r="R1374" s="182">
        <f>Q1374*H1374</f>
        <v>0</v>
      </c>
      <c r="S1374" s="182">
        <v>0</v>
      </c>
      <c r="T1374" s="183">
        <f>S1374*H1374</f>
        <v>0</v>
      </c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R1374" s="184" t="s">
        <v>506</v>
      </c>
      <c r="AT1374" s="184" t="s">
        <v>400</v>
      </c>
      <c r="AU1374" s="184" t="s">
        <v>85</v>
      </c>
      <c r="AY1374" s="18" t="s">
        <v>337</v>
      </c>
      <c r="BE1374" s="185">
        <f>IF(N1374="základní",J1374,0)</f>
        <v>0</v>
      </c>
      <c r="BF1374" s="185">
        <f>IF(N1374="snížená",J1374,0)</f>
        <v>0</v>
      </c>
      <c r="BG1374" s="185">
        <f>IF(N1374="zákl. přenesená",J1374,0)</f>
        <v>0</v>
      </c>
      <c r="BH1374" s="185">
        <f>IF(N1374="sníž. přenesená",J1374,0)</f>
        <v>0</v>
      </c>
      <c r="BI1374" s="185">
        <f>IF(N1374="nulová",J1374,0)</f>
        <v>0</v>
      </c>
      <c r="BJ1374" s="18" t="s">
        <v>8</v>
      </c>
      <c r="BK1374" s="185">
        <f>ROUND(I1374*H1374,0)</f>
        <v>0</v>
      </c>
      <c r="BL1374" s="18" t="s">
        <v>409</v>
      </c>
      <c r="BM1374" s="184" t="s">
        <v>2148</v>
      </c>
    </row>
    <row r="1375" s="2" customFormat="1" ht="33" customHeight="1">
      <c r="A1375" s="37"/>
      <c r="B1375" s="172"/>
      <c r="C1375" s="173" t="s">
        <v>2149</v>
      </c>
      <c r="D1375" s="173" t="s">
        <v>339</v>
      </c>
      <c r="E1375" s="174" t="s">
        <v>2150</v>
      </c>
      <c r="F1375" s="175" t="s">
        <v>2151</v>
      </c>
      <c r="G1375" s="176" t="s">
        <v>403</v>
      </c>
      <c r="H1375" s="177">
        <v>2.1459999999999999</v>
      </c>
      <c r="I1375" s="178"/>
      <c r="J1375" s="179">
        <f>ROUND(I1375*H1375,0)</f>
        <v>0</v>
      </c>
      <c r="K1375" s="175" t="s">
        <v>343</v>
      </c>
      <c r="L1375" s="38"/>
      <c r="M1375" s="180" t="s">
        <v>1</v>
      </c>
      <c r="N1375" s="181" t="s">
        <v>42</v>
      </c>
      <c r="O1375" s="76"/>
      <c r="P1375" s="182">
        <f>O1375*H1375</f>
        <v>0</v>
      </c>
      <c r="Q1375" s="182">
        <v>0</v>
      </c>
      <c r="R1375" s="182">
        <f>Q1375*H1375</f>
        <v>0</v>
      </c>
      <c r="S1375" s="182">
        <v>0</v>
      </c>
      <c r="T1375" s="183">
        <f>S1375*H1375</f>
        <v>0</v>
      </c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R1375" s="184" t="s">
        <v>409</v>
      </c>
      <c r="AT1375" s="184" t="s">
        <v>339</v>
      </c>
      <c r="AU1375" s="184" t="s">
        <v>85</v>
      </c>
      <c r="AY1375" s="18" t="s">
        <v>337</v>
      </c>
      <c r="BE1375" s="185">
        <f>IF(N1375="základní",J1375,0)</f>
        <v>0</v>
      </c>
      <c r="BF1375" s="185">
        <f>IF(N1375="snížená",J1375,0)</f>
        <v>0</v>
      </c>
      <c r="BG1375" s="185">
        <f>IF(N1375="zákl. přenesená",J1375,0)</f>
        <v>0</v>
      </c>
      <c r="BH1375" s="185">
        <f>IF(N1375="sníž. přenesená",J1375,0)</f>
        <v>0</v>
      </c>
      <c r="BI1375" s="185">
        <f>IF(N1375="nulová",J1375,0)</f>
        <v>0</v>
      </c>
      <c r="BJ1375" s="18" t="s">
        <v>8</v>
      </c>
      <c r="BK1375" s="185">
        <f>ROUND(I1375*H1375,0)</f>
        <v>0</v>
      </c>
      <c r="BL1375" s="18" t="s">
        <v>409</v>
      </c>
      <c r="BM1375" s="184" t="s">
        <v>2152</v>
      </c>
    </row>
    <row r="1376" s="12" customFormat="1" ht="22.8" customHeight="1">
      <c r="A1376" s="12"/>
      <c r="B1376" s="159"/>
      <c r="C1376" s="12"/>
      <c r="D1376" s="160" t="s">
        <v>76</v>
      </c>
      <c r="E1376" s="170" t="s">
        <v>2153</v>
      </c>
      <c r="F1376" s="170" t="s">
        <v>2154</v>
      </c>
      <c r="G1376" s="12"/>
      <c r="H1376" s="12"/>
      <c r="I1376" s="162"/>
      <c r="J1376" s="171">
        <f>BK1376</f>
        <v>0</v>
      </c>
      <c r="K1376" s="12"/>
      <c r="L1376" s="159"/>
      <c r="M1376" s="164"/>
      <c r="N1376" s="165"/>
      <c r="O1376" s="165"/>
      <c r="P1376" s="166">
        <f>SUM(P1377:P1451)</f>
        <v>0</v>
      </c>
      <c r="Q1376" s="165"/>
      <c r="R1376" s="166">
        <f>SUM(R1377:R1451)</f>
        <v>4.32638022175</v>
      </c>
      <c r="S1376" s="165"/>
      <c r="T1376" s="167">
        <f>SUM(T1377:T1451)</f>
        <v>0.42558000000000001</v>
      </c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R1376" s="160" t="s">
        <v>85</v>
      </c>
      <c r="AT1376" s="168" t="s">
        <v>76</v>
      </c>
      <c r="AU1376" s="168" t="s">
        <v>8</v>
      </c>
      <c r="AY1376" s="160" t="s">
        <v>337</v>
      </c>
      <c r="BK1376" s="169">
        <f>SUM(BK1377:BK1451)</f>
        <v>0</v>
      </c>
    </row>
    <row r="1377" s="2" customFormat="1" ht="24.15" customHeight="1">
      <c r="A1377" s="37"/>
      <c r="B1377" s="172"/>
      <c r="C1377" s="173" t="s">
        <v>2155</v>
      </c>
      <c r="D1377" s="173" t="s">
        <v>339</v>
      </c>
      <c r="E1377" s="174" t="s">
        <v>2156</v>
      </c>
      <c r="F1377" s="175" t="s">
        <v>2157</v>
      </c>
      <c r="G1377" s="176" t="s">
        <v>433</v>
      </c>
      <c r="H1377" s="177">
        <v>5.2000000000000002</v>
      </c>
      <c r="I1377" s="178"/>
      <c r="J1377" s="179">
        <f>ROUND(I1377*H1377,0)</f>
        <v>0</v>
      </c>
      <c r="K1377" s="175" t="s">
        <v>343</v>
      </c>
      <c r="L1377" s="38"/>
      <c r="M1377" s="180" t="s">
        <v>1</v>
      </c>
      <c r="N1377" s="181" t="s">
        <v>42</v>
      </c>
      <c r="O1377" s="76"/>
      <c r="P1377" s="182">
        <f>O1377*H1377</f>
        <v>0</v>
      </c>
      <c r="Q1377" s="182">
        <v>0</v>
      </c>
      <c r="R1377" s="182">
        <f>Q1377*H1377</f>
        <v>0</v>
      </c>
      <c r="S1377" s="182">
        <v>0.016</v>
      </c>
      <c r="T1377" s="183">
        <f>S1377*H1377</f>
        <v>0.08320000000000001</v>
      </c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R1377" s="184" t="s">
        <v>409</v>
      </c>
      <c r="AT1377" s="184" t="s">
        <v>339</v>
      </c>
      <c r="AU1377" s="184" t="s">
        <v>85</v>
      </c>
      <c r="AY1377" s="18" t="s">
        <v>337</v>
      </c>
      <c r="BE1377" s="185">
        <f>IF(N1377="základní",J1377,0)</f>
        <v>0</v>
      </c>
      <c r="BF1377" s="185">
        <f>IF(N1377="snížená",J1377,0)</f>
        <v>0</v>
      </c>
      <c r="BG1377" s="185">
        <f>IF(N1377="zákl. přenesená",J1377,0)</f>
        <v>0</v>
      </c>
      <c r="BH1377" s="185">
        <f>IF(N1377="sníž. přenesená",J1377,0)</f>
        <v>0</v>
      </c>
      <c r="BI1377" s="185">
        <f>IF(N1377="nulová",J1377,0)</f>
        <v>0</v>
      </c>
      <c r="BJ1377" s="18" t="s">
        <v>8</v>
      </c>
      <c r="BK1377" s="185">
        <f>ROUND(I1377*H1377,0)</f>
        <v>0</v>
      </c>
      <c r="BL1377" s="18" t="s">
        <v>409</v>
      </c>
      <c r="BM1377" s="184" t="s">
        <v>2158</v>
      </c>
    </row>
    <row r="1378" s="13" customFormat="1">
      <c r="A1378" s="13"/>
      <c r="B1378" s="186"/>
      <c r="C1378" s="13"/>
      <c r="D1378" s="187" t="s">
        <v>345</v>
      </c>
      <c r="E1378" s="188" t="s">
        <v>1</v>
      </c>
      <c r="F1378" s="189" t="s">
        <v>2159</v>
      </c>
      <c r="G1378" s="13"/>
      <c r="H1378" s="190">
        <v>5.2000000000000002</v>
      </c>
      <c r="I1378" s="191"/>
      <c r="J1378" s="13"/>
      <c r="K1378" s="13"/>
      <c r="L1378" s="186"/>
      <c r="M1378" s="192"/>
      <c r="N1378" s="193"/>
      <c r="O1378" s="193"/>
      <c r="P1378" s="193"/>
      <c r="Q1378" s="193"/>
      <c r="R1378" s="193"/>
      <c r="S1378" s="193"/>
      <c r="T1378" s="194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188" t="s">
        <v>345</v>
      </c>
      <c r="AU1378" s="188" t="s">
        <v>85</v>
      </c>
      <c r="AV1378" s="13" t="s">
        <v>85</v>
      </c>
      <c r="AW1378" s="13" t="s">
        <v>33</v>
      </c>
      <c r="AX1378" s="13" t="s">
        <v>8</v>
      </c>
      <c r="AY1378" s="188" t="s">
        <v>337</v>
      </c>
    </row>
    <row r="1379" s="2" customFormat="1" ht="33" customHeight="1">
      <c r="A1379" s="37"/>
      <c r="B1379" s="172"/>
      <c r="C1379" s="173" t="s">
        <v>2160</v>
      </c>
      <c r="D1379" s="173" t="s">
        <v>339</v>
      </c>
      <c r="E1379" s="174" t="s">
        <v>2161</v>
      </c>
      <c r="F1379" s="175" t="s">
        <v>2162</v>
      </c>
      <c r="G1379" s="176" t="s">
        <v>433</v>
      </c>
      <c r="H1379" s="177">
        <v>14</v>
      </c>
      <c r="I1379" s="178"/>
      <c r="J1379" s="179">
        <f>ROUND(I1379*H1379,0)</f>
        <v>0</v>
      </c>
      <c r="K1379" s="175" t="s">
        <v>343</v>
      </c>
      <c r="L1379" s="38"/>
      <c r="M1379" s="180" t="s">
        <v>1</v>
      </c>
      <c r="N1379" s="181" t="s">
        <v>42</v>
      </c>
      <c r="O1379" s="76"/>
      <c r="P1379" s="182">
        <f>O1379*H1379</f>
        <v>0</v>
      </c>
      <c r="Q1379" s="182">
        <v>0</v>
      </c>
      <c r="R1379" s="182">
        <f>Q1379*H1379</f>
        <v>0</v>
      </c>
      <c r="S1379" s="182">
        <v>0.016</v>
      </c>
      <c r="T1379" s="183">
        <f>S1379*H1379</f>
        <v>0.22400000000000001</v>
      </c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R1379" s="184" t="s">
        <v>409</v>
      </c>
      <c r="AT1379" s="184" t="s">
        <v>339</v>
      </c>
      <c r="AU1379" s="184" t="s">
        <v>85</v>
      </c>
      <c r="AY1379" s="18" t="s">
        <v>337</v>
      </c>
      <c r="BE1379" s="185">
        <f>IF(N1379="základní",J1379,0)</f>
        <v>0</v>
      </c>
      <c r="BF1379" s="185">
        <f>IF(N1379="snížená",J1379,0)</f>
        <v>0</v>
      </c>
      <c r="BG1379" s="185">
        <f>IF(N1379="zákl. přenesená",J1379,0)</f>
        <v>0</v>
      </c>
      <c r="BH1379" s="185">
        <f>IF(N1379="sníž. přenesená",J1379,0)</f>
        <v>0</v>
      </c>
      <c r="BI1379" s="185">
        <f>IF(N1379="nulová",J1379,0)</f>
        <v>0</v>
      </c>
      <c r="BJ1379" s="18" t="s">
        <v>8</v>
      </c>
      <c r="BK1379" s="185">
        <f>ROUND(I1379*H1379,0)</f>
        <v>0</v>
      </c>
      <c r="BL1379" s="18" t="s">
        <v>409</v>
      </c>
      <c r="BM1379" s="184" t="s">
        <v>2163</v>
      </c>
    </row>
    <row r="1380" s="13" customFormat="1">
      <c r="A1380" s="13"/>
      <c r="B1380" s="186"/>
      <c r="C1380" s="13"/>
      <c r="D1380" s="187" t="s">
        <v>345</v>
      </c>
      <c r="E1380" s="188" t="s">
        <v>1</v>
      </c>
      <c r="F1380" s="189" t="s">
        <v>2164</v>
      </c>
      <c r="G1380" s="13"/>
      <c r="H1380" s="190">
        <v>14</v>
      </c>
      <c r="I1380" s="191"/>
      <c r="J1380" s="13"/>
      <c r="K1380" s="13"/>
      <c r="L1380" s="186"/>
      <c r="M1380" s="192"/>
      <c r="N1380" s="193"/>
      <c r="O1380" s="193"/>
      <c r="P1380" s="193"/>
      <c r="Q1380" s="193"/>
      <c r="R1380" s="193"/>
      <c r="S1380" s="193"/>
      <c r="T1380" s="194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188" t="s">
        <v>345</v>
      </c>
      <c r="AU1380" s="188" t="s">
        <v>85</v>
      </c>
      <c r="AV1380" s="13" t="s">
        <v>85</v>
      </c>
      <c r="AW1380" s="13" t="s">
        <v>33</v>
      </c>
      <c r="AX1380" s="13" t="s">
        <v>8</v>
      </c>
      <c r="AY1380" s="188" t="s">
        <v>337</v>
      </c>
    </row>
    <row r="1381" s="2" customFormat="1" ht="16.5" customHeight="1">
      <c r="A1381" s="37"/>
      <c r="B1381" s="172"/>
      <c r="C1381" s="173" t="s">
        <v>2165</v>
      </c>
      <c r="D1381" s="173" t="s">
        <v>339</v>
      </c>
      <c r="E1381" s="174" t="s">
        <v>2166</v>
      </c>
      <c r="F1381" s="175" t="s">
        <v>2167</v>
      </c>
      <c r="G1381" s="176" t="s">
        <v>342</v>
      </c>
      <c r="H1381" s="177">
        <v>42.979999999999997</v>
      </c>
      <c r="I1381" s="178"/>
      <c r="J1381" s="179">
        <f>ROUND(I1381*H1381,0)</f>
        <v>0</v>
      </c>
      <c r="K1381" s="175" t="s">
        <v>343</v>
      </c>
      <c r="L1381" s="38"/>
      <c r="M1381" s="180" t="s">
        <v>1</v>
      </c>
      <c r="N1381" s="181" t="s">
        <v>42</v>
      </c>
      <c r="O1381" s="76"/>
      <c r="P1381" s="182">
        <f>O1381*H1381</f>
        <v>0</v>
      </c>
      <c r="Q1381" s="182">
        <v>0.00028049999999999999</v>
      </c>
      <c r="R1381" s="182">
        <f>Q1381*H1381</f>
        <v>0.012055889999999998</v>
      </c>
      <c r="S1381" s="182">
        <v>0</v>
      </c>
      <c r="T1381" s="183">
        <f>S1381*H1381</f>
        <v>0</v>
      </c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37"/>
      <c r="AE1381" s="37"/>
      <c r="AR1381" s="184" t="s">
        <v>409</v>
      </c>
      <c r="AT1381" s="184" t="s">
        <v>339</v>
      </c>
      <c r="AU1381" s="184" t="s">
        <v>85</v>
      </c>
      <c r="AY1381" s="18" t="s">
        <v>337</v>
      </c>
      <c r="BE1381" s="185">
        <f>IF(N1381="základní",J1381,0)</f>
        <v>0</v>
      </c>
      <c r="BF1381" s="185">
        <f>IF(N1381="snížená",J1381,0)</f>
        <v>0</v>
      </c>
      <c r="BG1381" s="185">
        <f>IF(N1381="zákl. přenesená",J1381,0)</f>
        <v>0</v>
      </c>
      <c r="BH1381" s="185">
        <f>IF(N1381="sníž. přenesená",J1381,0)</f>
        <v>0</v>
      </c>
      <c r="BI1381" s="185">
        <f>IF(N1381="nulová",J1381,0)</f>
        <v>0</v>
      </c>
      <c r="BJ1381" s="18" t="s">
        <v>8</v>
      </c>
      <c r="BK1381" s="185">
        <f>ROUND(I1381*H1381,0)</f>
        <v>0</v>
      </c>
      <c r="BL1381" s="18" t="s">
        <v>409</v>
      </c>
      <c r="BM1381" s="184" t="s">
        <v>2168</v>
      </c>
    </row>
    <row r="1382" s="13" customFormat="1">
      <c r="A1382" s="13"/>
      <c r="B1382" s="186"/>
      <c r="C1382" s="13"/>
      <c r="D1382" s="187" t="s">
        <v>345</v>
      </c>
      <c r="E1382" s="188" t="s">
        <v>1</v>
      </c>
      <c r="F1382" s="189" t="s">
        <v>2169</v>
      </c>
      <c r="G1382" s="13"/>
      <c r="H1382" s="190">
        <v>20.129999999999999</v>
      </c>
      <c r="I1382" s="191"/>
      <c r="J1382" s="13"/>
      <c r="K1382" s="13"/>
      <c r="L1382" s="186"/>
      <c r="M1382" s="192"/>
      <c r="N1382" s="193"/>
      <c r="O1382" s="193"/>
      <c r="P1382" s="193"/>
      <c r="Q1382" s="193"/>
      <c r="R1382" s="193"/>
      <c r="S1382" s="193"/>
      <c r="T1382" s="194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188" t="s">
        <v>345</v>
      </c>
      <c r="AU1382" s="188" t="s">
        <v>85</v>
      </c>
      <c r="AV1382" s="13" t="s">
        <v>85</v>
      </c>
      <c r="AW1382" s="13" t="s">
        <v>33</v>
      </c>
      <c r="AX1382" s="13" t="s">
        <v>77</v>
      </c>
      <c r="AY1382" s="188" t="s">
        <v>337</v>
      </c>
    </row>
    <row r="1383" s="13" customFormat="1">
      <c r="A1383" s="13"/>
      <c r="B1383" s="186"/>
      <c r="C1383" s="13"/>
      <c r="D1383" s="187" t="s">
        <v>345</v>
      </c>
      <c r="E1383" s="188" t="s">
        <v>1</v>
      </c>
      <c r="F1383" s="189" t="s">
        <v>2170</v>
      </c>
      <c r="G1383" s="13"/>
      <c r="H1383" s="190">
        <v>7.5999999999999996</v>
      </c>
      <c r="I1383" s="191"/>
      <c r="J1383" s="13"/>
      <c r="K1383" s="13"/>
      <c r="L1383" s="186"/>
      <c r="M1383" s="192"/>
      <c r="N1383" s="193"/>
      <c r="O1383" s="193"/>
      <c r="P1383" s="193"/>
      <c r="Q1383" s="193"/>
      <c r="R1383" s="193"/>
      <c r="S1383" s="193"/>
      <c r="T1383" s="194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188" t="s">
        <v>345</v>
      </c>
      <c r="AU1383" s="188" t="s">
        <v>85</v>
      </c>
      <c r="AV1383" s="13" t="s">
        <v>85</v>
      </c>
      <c r="AW1383" s="13" t="s">
        <v>33</v>
      </c>
      <c r="AX1383" s="13" t="s">
        <v>77</v>
      </c>
      <c r="AY1383" s="188" t="s">
        <v>337</v>
      </c>
    </row>
    <row r="1384" s="13" customFormat="1">
      <c r="A1384" s="13"/>
      <c r="B1384" s="186"/>
      <c r="C1384" s="13"/>
      <c r="D1384" s="187" t="s">
        <v>345</v>
      </c>
      <c r="E1384" s="188" t="s">
        <v>1</v>
      </c>
      <c r="F1384" s="189" t="s">
        <v>2171</v>
      </c>
      <c r="G1384" s="13"/>
      <c r="H1384" s="190">
        <v>9.3000000000000007</v>
      </c>
      <c r="I1384" s="191"/>
      <c r="J1384" s="13"/>
      <c r="K1384" s="13"/>
      <c r="L1384" s="186"/>
      <c r="M1384" s="192"/>
      <c r="N1384" s="193"/>
      <c r="O1384" s="193"/>
      <c r="P1384" s="193"/>
      <c r="Q1384" s="193"/>
      <c r="R1384" s="193"/>
      <c r="S1384" s="193"/>
      <c r="T1384" s="194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188" t="s">
        <v>345</v>
      </c>
      <c r="AU1384" s="188" t="s">
        <v>85</v>
      </c>
      <c r="AV1384" s="13" t="s">
        <v>85</v>
      </c>
      <c r="AW1384" s="13" t="s">
        <v>33</v>
      </c>
      <c r="AX1384" s="13" t="s">
        <v>77</v>
      </c>
      <c r="AY1384" s="188" t="s">
        <v>337</v>
      </c>
    </row>
    <row r="1385" s="14" customFormat="1">
      <c r="A1385" s="14"/>
      <c r="B1385" s="195"/>
      <c r="C1385" s="14"/>
      <c r="D1385" s="187" t="s">
        <v>345</v>
      </c>
      <c r="E1385" s="196" t="s">
        <v>175</v>
      </c>
      <c r="F1385" s="197" t="s">
        <v>363</v>
      </c>
      <c r="G1385" s="14"/>
      <c r="H1385" s="198">
        <v>37.030000000000001</v>
      </c>
      <c r="I1385" s="199"/>
      <c r="J1385" s="14"/>
      <c r="K1385" s="14"/>
      <c r="L1385" s="195"/>
      <c r="M1385" s="200"/>
      <c r="N1385" s="201"/>
      <c r="O1385" s="201"/>
      <c r="P1385" s="201"/>
      <c r="Q1385" s="201"/>
      <c r="R1385" s="201"/>
      <c r="S1385" s="201"/>
      <c r="T1385" s="202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196" t="s">
        <v>345</v>
      </c>
      <c r="AU1385" s="196" t="s">
        <v>85</v>
      </c>
      <c r="AV1385" s="14" t="s">
        <v>88</v>
      </c>
      <c r="AW1385" s="14" t="s">
        <v>33</v>
      </c>
      <c r="AX1385" s="14" t="s">
        <v>77</v>
      </c>
      <c r="AY1385" s="196" t="s">
        <v>337</v>
      </c>
    </row>
    <row r="1386" s="13" customFormat="1">
      <c r="A1386" s="13"/>
      <c r="B1386" s="186"/>
      <c r="C1386" s="13"/>
      <c r="D1386" s="187" t="s">
        <v>345</v>
      </c>
      <c r="E1386" s="188" t="s">
        <v>1</v>
      </c>
      <c r="F1386" s="189" t="s">
        <v>2172</v>
      </c>
      <c r="G1386" s="13"/>
      <c r="H1386" s="190">
        <v>5.9500000000000002</v>
      </c>
      <c r="I1386" s="191"/>
      <c r="J1386" s="13"/>
      <c r="K1386" s="13"/>
      <c r="L1386" s="186"/>
      <c r="M1386" s="192"/>
      <c r="N1386" s="193"/>
      <c r="O1386" s="193"/>
      <c r="P1386" s="193"/>
      <c r="Q1386" s="193"/>
      <c r="R1386" s="193"/>
      <c r="S1386" s="193"/>
      <c r="T1386" s="194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188" t="s">
        <v>345</v>
      </c>
      <c r="AU1386" s="188" t="s">
        <v>85</v>
      </c>
      <c r="AV1386" s="13" t="s">
        <v>85</v>
      </c>
      <c r="AW1386" s="13" t="s">
        <v>33</v>
      </c>
      <c r="AX1386" s="13" t="s">
        <v>77</v>
      </c>
      <c r="AY1386" s="188" t="s">
        <v>337</v>
      </c>
    </row>
    <row r="1387" s="14" customFormat="1">
      <c r="A1387" s="14"/>
      <c r="B1387" s="195"/>
      <c r="C1387" s="14"/>
      <c r="D1387" s="187" t="s">
        <v>345</v>
      </c>
      <c r="E1387" s="196" t="s">
        <v>178</v>
      </c>
      <c r="F1387" s="197" t="s">
        <v>363</v>
      </c>
      <c r="G1387" s="14"/>
      <c r="H1387" s="198">
        <v>5.9500000000000002</v>
      </c>
      <c r="I1387" s="199"/>
      <c r="J1387" s="14"/>
      <c r="K1387" s="14"/>
      <c r="L1387" s="195"/>
      <c r="M1387" s="200"/>
      <c r="N1387" s="201"/>
      <c r="O1387" s="201"/>
      <c r="P1387" s="201"/>
      <c r="Q1387" s="201"/>
      <c r="R1387" s="201"/>
      <c r="S1387" s="201"/>
      <c r="T1387" s="202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196" t="s">
        <v>345</v>
      </c>
      <c r="AU1387" s="196" t="s">
        <v>85</v>
      </c>
      <c r="AV1387" s="14" t="s">
        <v>88</v>
      </c>
      <c r="AW1387" s="14" t="s">
        <v>33</v>
      </c>
      <c r="AX1387" s="14" t="s">
        <v>77</v>
      </c>
      <c r="AY1387" s="196" t="s">
        <v>337</v>
      </c>
    </row>
    <row r="1388" s="15" customFormat="1">
      <c r="A1388" s="15"/>
      <c r="B1388" s="203"/>
      <c r="C1388" s="15"/>
      <c r="D1388" s="187" t="s">
        <v>345</v>
      </c>
      <c r="E1388" s="204" t="s">
        <v>1</v>
      </c>
      <c r="F1388" s="205" t="s">
        <v>353</v>
      </c>
      <c r="G1388" s="15"/>
      <c r="H1388" s="206">
        <v>42.979999999999997</v>
      </c>
      <c r="I1388" s="207"/>
      <c r="J1388" s="15"/>
      <c r="K1388" s="15"/>
      <c r="L1388" s="203"/>
      <c r="M1388" s="208"/>
      <c r="N1388" s="209"/>
      <c r="O1388" s="209"/>
      <c r="P1388" s="209"/>
      <c r="Q1388" s="209"/>
      <c r="R1388" s="209"/>
      <c r="S1388" s="209"/>
      <c r="T1388" s="210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T1388" s="204" t="s">
        <v>345</v>
      </c>
      <c r="AU1388" s="204" t="s">
        <v>85</v>
      </c>
      <c r="AV1388" s="15" t="s">
        <v>91</v>
      </c>
      <c r="AW1388" s="15" t="s">
        <v>33</v>
      </c>
      <c r="AX1388" s="15" t="s">
        <v>8</v>
      </c>
      <c r="AY1388" s="204" t="s">
        <v>337</v>
      </c>
    </row>
    <row r="1389" s="2" customFormat="1" ht="16.5" customHeight="1">
      <c r="A1389" s="37"/>
      <c r="B1389" s="172"/>
      <c r="C1389" s="211" t="s">
        <v>2173</v>
      </c>
      <c r="D1389" s="211" t="s">
        <v>400</v>
      </c>
      <c r="E1389" s="212" t="s">
        <v>2174</v>
      </c>
      <c r="F1389" s="213" t="s">
        <v>2175</v>
      </c>
      <c r="G1389" s="214" t="s">
        <v>342</v>
      </c>
      <c r="H1389" s="215">
        <v>40.732999999999997</v>
      </c>
      <c r="I1389" s="216"/>
      <c r="J1389" s="217">
        <f>ROUND(I1389*H1389,0)</f>
        <v>0</v>
      </c>
      <c r="K1389" s="213" t="s">
        <v>343</v>
      </c>
      <c r="L1389" s="218"/>
      <c r="M1389" s="219" t="s">
        <v>1</v>
      </c>
      <c r="N1389" s="220" t="s">
        <v>42</v>
      </c>
      <c r="O1389" s="76"/>
      <c r="P1389" s="182">
        <f>O1389*H1389</f>
        <v>0</v>
      </c>
      <c r="Q1389" s="182">
        <v>0.0077999999999999996</v>
      </c>
      <c r="R1389" s="182">
        <f>Q1389*H1389</f>
        <v>0.31771739999999998</v>
      </c>
      <c r="S1389" s="182">
        <v>0</v>
      </c>
      <c r="T1389" s="183">
        <f>S1389*H1389</f>
        <v>0</v>
      </c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R1389" s="184" t="s">
        <v>506</v>
      </c>
      <c r="AT1389" s="184" t="s">
        <v>400</v>
      </c>
      <c r="AU1389" s="184" t="s">
        <v>85</v>
      </c>
      <c r="AY1389" s="18" t="s">
        <v>337</v>
      </c>
      <c r="BE1389" s="185">
        <f>IF(N1389="základní",J1389,0)</f>
        <v>0</v>
      </c>
      <c r="BF1389" s="185">
        <f>IF(N1389="snížená",J1389,0)</f>
        <v>0</v>
      </c>
      <c r="BG1389" s="185">
        <f>IF(N1389="zákl. přenesená",J1389,0)</f>
        <v>0</v>
      </c>
      <c r="BH1389" s="185">
        <f>IF(N1389="sníž. přenesená",J1389,0)</f>
        <v>0</v>
      </c>
      <c r="BI1389" s="185">
        <f>IF(N1389="nulová",J1389,0)</f>
        <v>0</v>
      </c>
      <c r="BJ1389" s="18" t="s">
        <v>8</v>
      </c>
      <c r="BK1389" s="185">
        <f>ROUND(I1389*H1389,0)</f>
        <v>0</v>
      </c>
      <c r="BL1389" s="18" t="s">
        <v>409</v>
      </c>
      <c r="BM1389" s="184" t="s">
        <v>2176</v>
      </c>
    </row>
    <row r="1390" s="13" customFormat="1">
      <c r="A1390" s="13"/>
      <c r="B1390" s="186"/>
      <c r="C1390" s="13"/>
      <c r="D1390" s="187" t="s">
        <v>345</v>
      </c>
      <c r="E1390" s="188" t="s">
        <v>1</v>
      </c>
      <c r="F1390" s="189" t="s">
        <v>2177</v>
      </c>
      <c r="G1390" s="13"/>
      <c r="H1390" s="190">
        <v>40.732999999999997</v>
      </c>
      <c r="I1390" s="191"/>
      <c r="J1390" s="13"/>
      <c r="K1390" s="13"/>
      <c r="L1390" s="186"/>
      <c r="M1390" s="192"/>
      <c r="N1390" s="193"/>
      <c r="O1390" s="193"/>
      <c r="P1390" s="193"/>
      <c r="Q1390" s="193"/>
      <c r="R1390" s="193"/>
      <c r="S1390" s="193"/>
      <c r="T1390" s="194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188" t="s">
        <v>345</v>
      </c>
      <c r="AU1390" s="188" t="s">
        <v>85</v>
      </c>
      <c r="AV1390" s="13" t="s">
        <v>85</v>
      </c>
      <c r="AW1390" s="13" t="s">
        <v>33</v>
      </c>
      <c r="AX1390" s="13" t="s">
        <v>8</v>
      </c>
      <c r="AY1390" s="188" t="s">
        <v>337</v>
      </c>
    </row>
    <row r="1391" s="2" customFormat="1" ht="16.5" customHeight="1">
      <c r="A1391" s="37"/>
      <c r="B1391" s="172"/>
      <c r="C1391" s="211" t="s">
        <v>2178</v>
      </c>
      <c r="D1391" s="211" t="s">
        <v>400</v>
      </c>
      <c r="E1391" s="212" t="s">
        <v>2179</v>
      </c>
      <c r="F1391" s="213" t="s">
        <v>2180</v>
      </c>
      <c r="G1391" s="214" t="s">
        <v>342</v>
      </c>
      <c r="H1391" s="215">
        <v>6.5449999999999999</v>
      </c>
      <c r="I1391" s="216"/>
      <c r="J1391" s="217">
        <f>ROUND(I1391*H1391,0)</f>
        <v>0</v>
      </c>
      <c r="K1391" s="213" t="s">
        <v>343</v>
      </c>
      <c r="L1391" s="218"/>
      <c r="M1391" s="219" t="s">
        <v>1</v>
      </c>
      <c r="N1391" s="220" t="s">
        <v>42</v>
      </c>
      <c r="O1391" s="76"/>
      <c r="P1391" s="182">
        <f>O1391*H1391</f>
        <v>0</v>
      </c>
      <c r="Q1391" s="182">
        <v>0.0067999999999999996</v>
      </c>
      <c r="R1391" s="182">
        <f>Q1391*H1391</f>
        <v>0.044505999999999997</v>
      </c>
      <c r="S1391" s="182">
        <v>0</v>
      </c>
      <c r="T1391" s="183">
        <f>S1391*H1391</f>
        <v>0</v>
      </c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37"/>
      <c r="AE1391" s="37"/>
      <c r="AR1391" s="184" t="s">
        <v>506</v>
      </c>
      <c r="AT1391" s="184" t="s">
        <v>400</v>
      </c>
      <c r="AU1391" s="184" t="s">
        <v>85</v>
      </c>
      <c r="AY1391" s="18" t="s">
        <v>337</v>
      </c>
      <c r="BE1391" s="185">
        <f>IF(N1391="základní",J1391,0)</f>
        <v>0</v>
      </c>
      <c r="BF1391" s="185">
        <f>IF(N1391="snížená",J1391,0)</f>
        <v>0</v>
      </c>
      <c r="BG1391" s="185">
        <f>IF(N1391="zákl. přenesená",J1391,0)</f>
        <v>0</v>
      </c>
      <c r="BH1391" s="185">
        <f>IF(N1391="sníž. přenesená",J1391,0)</f>
        <v>0</v>
      </c>
      <c r="BI1391" s="185">
        <f>IF(N1391="nulová",J1391,0)</f>
        <v>0</v>
      </c>
      <c r="BJ1391" s="18" t="s">
        <v>8</v>
      </c>
      <c r="BK1391" s="185">
        <f>ROUND(I1391*H1391,0)</f>
        <v>0</v>
      </c>
      <c r="BL1391" s="18" t="s">
        <v>409</v>
      </c>
      <c r="BM1391" s="184" t="s">
        <v>2181</v>
      </c>
    </row>
    <row r="1392" s="13" customFormat="1">
      <c r="A1392" s="13"/>
      <c r="B1392" s="186"/>
      <c r="C1392" s="13"/>
      <c r="D1392" s="187" t="s">
        <v>345</v>
      </c>
      <c r="E1392" s="188" t="s">
        <v>1</v>
      </c>
      <c r="F1392" s="189" t="s">
        <v>2182</v>
      </c>
      <c r="G1392" s="13"/>
      <c r="H1392" s="190">
        <v>6.5449999999999999</v>
      </c>
      <c r="I1392" s="191"/>
      <c r="J1392" s="13"/>
      <c r="K1392" s="13"/>
      <c r="L1392" s="186"/>
      <c r="M1392" s="192"/>
      <c r="N1392" s="193"/>
      <c r="O1392" s="193"/>
      <c r="P1392" s="193"/>
      <c r="Q1392" s="193"/>
      <c r="R1392" s="193"/>
      <c r="S1392" s="193"/>
      <c r="T1392" s="194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188" t="s">
        <v>345</v>
      </c>
      <c r="AU1392" s="188" t="s">
        <v>85</v>
      </c>
      <c r="AV1392" s="13" t="s">
        <v>85</v>
      </c>
      <c r="AW1392" s="13" t="s">
        <v>33</v>
      </c>
      <c r="AX1392" s="13" t="s">
        <v>8</v>
      </c>
      <c r="AY1392" s="188" t="s">
        <v>337</v>
      </c>
    </row>
    <row r="1393" s="2" customFormat="1" ht="24.15" customHeight="1">
      <c r="A1393" s="37"/>
      <c r="B1393" s="172"/>
      <c r="C1393" s="173" t="s">
        <v>2183</v>
      </c>
      <c r="D1393" s="173" t="s">
        <v>339</v>
      </c>
      <c r="E1393" s="174" t="s">
        <v>2184</v>
      </c>
      <c r="F1393" s="175" t="s">
        <v>2185</v>
      </c>
      <c r="G1393" s="176" t="s">
        <v>496</v>
      </c>
      <c r="H1393" s="177">
        <v>1</v>
      </c>
      <c r="I1393" s="178"/>
      <c r="J1393" s="179">
        <f>ROUND(I1393*H1393,0)</f>
        <v>0</v>
      </c>
      <c r="K1393" s="175" t="s">
        <v>343</v>
      </c>
      <c r="L1393" s="38"/>
      <c r="M1393" s="180" t="s">
        <v>1</v>
      </c>
      <c r="N1393" s="181" t="s">
        <v>42</v>
      </c>
      <c r="O1393" s="76"/>
      <c r="P1393" s="182">
        <f>O1393*H1393</f>
        <v>0</v>
      </c>
      <c r="Q1393" s="182">
        <v>0</v>
      </c>
      <c r="R1393" s="182">
        <f>Q1393*H1393</f>
        <v>0</v>
      </c>
      <c r="S1393" s="182">
        <v>0</v>
      </c>
      <c r="T1393" s="183">
        <f>S1393*H1393</f>
        <v>0</v>
      </c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R1393" s="184" t="s">
        <v>409</v>
      </c>
      <c r="AT1393" s="184" t="s">
        <v>339</v>
      </c>
      <c r="AU1393" s="184" t="s">
        <v>85</v>
      </c>
      <c r="AY1393" s="18" t="s">
        <v>337</v>
      </c>
      <c r="BE1393" s="185">
        <f>IF(N1393="základní",J1393,0)</f>
        <v>0</v>
      </c>
      <c r="BF1393" s="185">
        <f>IF(N1393="snížená",J1393,0)</f>
        <v>0</v>
      </c>
      <c r="BG1393" s="185">
        <f>IF(N1393="zákl. přenesená",J1393,0)</f>
        <v>0</v>
      </c>
      <c r="BH1393" s="185">
        <f>IF(N1393="sníž. přenesená",J1393,0)</f>
        <v>0</v>
      </c>
      <c r="BI1393" s="185">
        <f>IF(N1393="nulová",J1393,0)</f>
        <v>0</v>
      </c>
      <c r="BJ1393" s="18" t="s">
        <v>8</v>
      </c>
      <c r="BK1393" s="185">
        <f>ROUND(I1393*H1393,0)</f>
        <v>0</v>
      </c>
      <c r="BL1393" s="18" t="s">
        <v>409</v>
      </c>
      <c r="BM1393" s="184" t="s">
        <v>2186</v>
      </c>
    </row>
    <row r="1394" s="13" customFormat="1">
      <c r="A1394" s="13"/>
      <c r="B1394" s="186"/>
      <c r="C1394" s="13"/>
      <c r="D1394" s="187" t="s">
        <v>345</v>
      </c>
      <c r="E1394" s="188" t="s">
        <v>1</v>
      </c>
      <c r="F1394" s="189" t="s">
        <v>2187</v>
      </c>
      <c r="G1394" s="13"/>
      <c r="H1394" s="190">
        <v>1</v>
      </c>
      <c r="I1394" s="191"/>
      <c r="J1394" s="13"/>
      <c r="K1394" s="13"/>
      <c r="L1394" s="186"/>
      <c r="M1394" s="192"/>
      <c r="N1394" s="193"/>
      <c r="O1394" s="193"/>
      <c r="P1394" s="193"/>
      <c r="Q1394" s="193"/>
      <c r="R1394" s="193"/>
      <c r="S1394" s="193"/>
      <c r="T1394" s="194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188" t="s">
        <v>345</v>
      </c>
      <c r="AU1394" s="188" t="s">
        <v>85</v>
      </c>
      <c r="AV1394" s="13" t="s">
        <v>85</v>
      </c>
      <c r="AW1394" s="13" t="s">
        <v>33</v>
      </c>
      <c r="AX1394" s="13" t="s">
        <v>8</v>
      </c>
      <c r="AY1394" s="188" t="s">
        <v>337</v>
      </c>
    </row>
    <row r="1395" s="2" customFormat="1" ht="16.5" customHeight="1">
      <c r="A1395" s="37"/>
      <c r="B1395" s="172"/>
      <c r="C1395" s="211" t="s">
        <v>2188</v>
      </c>
      <c r="D1395" s="211" t="s">
        <v>400</v>
      </c>
      <c r="E1395" s="212" t="s">
        <v>2189</v>
      </c>
      <c r="F1395" s="213" t="s">
        <v>2190</v>
      </c>
      <c r="G1395" s="214" t="s">
        <v>342</v>
      </c>
      <c r="H1395" s="215">
        <v>0.69999999999999996</v>
      </c>
      <c r="I1395" s="216"/>
      <c r="J1395" s="217">
        <f>ROUND(I1395*H1395,0)</f>
        <v>0</v>
      </c>
      <c r="K1395" s="213" t="s">
        <v>343</v>
      </c>
      <c r="L1395" s="218"/>
      <c r="M1395" s="219" t="s">
        <v>1</v>
      </c>
      <c r="N1395" s="220" t="s">
        <v>42</v>
      </c>
      <c r="O1395" s="76"/>
      <c r="P1395" s="182">
        <f>O1395*H1395</f>
        <v>0</v>
      </c>
      <c r="Q1395" s="182">
        <v>0.016</v>
      </c>
      <c r="R1395" s="182">
        <f>Q1395*H1395</f>
        <v>0.0112</v>
      </c>
      <c r="S1395" s="182">
        <v>0</v>
      </c>
      <c r="T1395" s="183">
        <f>S1395*H1395</f>
        <v>0</v>
      </c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R1395" s="184" t="s">
        <v>506</v>
      </c>
      <c r="AT1395" s="184" t="s">
        <v>400</v>
      </c>
      <c r="AU1395" s="184" t="s">
        <v>85</v>
      </c>
      <c r="AY1395" s="18" t="s">
        <v>337</v>
      </c>
      <c r="BE1395" s="185">
        <f>IF(N1395="základní",J1395,0)</f>
        <v>0</v>
      </c>
      <c r="BF1395" s="185">
        <f>IF(N1395="snížená",J1395,0)</f>
        <v>0</v>
      </c>
      <c r="BG1395" s="185">
        <f>IF(N1395="zákl. přenesená",J1395,0)</f>
        <v>0</v>
      </c>
      <c r="BH1395" s="185">
        <f>IF(N1395="sníž. přenesená",J1395,0)</f>
        <v>0</v>
      </c>
      <c r="BI1395" s="185">
        <f>IF(N1395="nulová",J1395,0)</f>
        <v>0</v>
      </c>
      <c r="BJ1395" s="18" t="s">
        <v>8</v>
      </c>
      <c r="BK1395" s="185">
        <f>ROUND(I1395*H1395,0)</f>
        <v>0</v>
      </c>
      <c r="BL1395" s="18" t="s">
        <v>409</v>
      </c>
      <c r="BM1395" s="184" t="s">
        <v>2191</v>
      </c>
    </row>
    <row r="1396" s="13" customFormat="1">
      <c r="A1396" s="13"/>
      <c r="B1396" s="186"/>
      <c r="C1396" s="13"/>
      <c r="D1396" s="187" t="s">
        <v>345</v>
      </c>
      <c r="E1396" s="188" t="s">
        <v>1</v>
      </c>
      <c r="F1396" s="189" t="s">
        <v>2192</v>
      </c>
      <c r="G1396" s="13"/>
      <c r="H1396" s="190">
        <v>0.69999999999999996</v>
      </c>
      <c r="I1396" s="191"/>
      <c r="J1396" s="13"/>
      <c r="K1396" s="13"/>
      <c r="L1396" s="186"/>
      <c r="M1396" s="192"/>
      <c r="N1396" s="193"/>
      <c r="O1396" s="193"/>
      <c r="P1396" s="193"/>
      <c r="Q1396" s="193"/>
      <c r="R1396" s="193"/>
      <c r="S1396" s="193"/>
      <c r="T1396" s="194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188" t="s">
        <v>345</v>
      </c>
      <c r="AU1396" s="188" t="s">
        <v>85</v>
      </c>
      <c r="AV1396" s="13" t="s">
        <v>85</v>
      </c>
      <c r="AW1396" s="13" t="s">
        <v>33</v>
      </c>
      <c r="AX1396" s="13" t="s">
        <v>8</v>
      </c>
      <c r="AY1396" s="188" t="s">
        <v>337</v>
      </c>
    </row>
    <row r="1397" s="2" customFormat="1" ht="24.15" customHeight="1">
      <c r="A1397" s="37"/>
      <c r="B1397" s="172"/>
      <c r="C1397" s="173" t="s">
        <v>2193</v>
      </c>
      <c r="D1397" s="173" t="s">
        <v>339</v>
      </c>
      <c r="E1397" s="174" t="s">
        <v>2194</v>
      </c>
      <c r="F1397" s="175" t="s">
        <v>2195</v>
      </c>
      <c r="G1397" s="176" t="s">
        <v>433</v>
      </c>
      <c r="H1397" s="177">
        <v>3.3999999999999999</v>
      </c>
      <c r="I1397" s="178"/>
      <c r="J1397" s="179">
        <f>ROUND(I1397*H1397,0)</f>
        <v>0</v>
      </c>
      <c r="K1397" s="175" t="s">
        <v>343</v>
      </c>
      <c r="L1397" s="38"/>
      <c r="M1397" s="180" t="s">
        <v>1</v>
      </c>
      <c r="N1397" s="181" t="s">
        <v>42</v>
      </c>
      <c r="O1397" s="76"/>
      <c r="P1397" s="182">
        <f>O1397*H1397</f>
        <v>0</v>
      </c>
      <c r="Q1397" s="182">
        <v>0</v>
      </c>
      <c r="R1397" s="182">
        <f>Q1397*H1397</f>
        <v>0</v>
      </c>
      <c r="S1397" s="182">
        <v>0</v>
      </c>
      <c r="T1397" s="183">
        <f>S1397*H1397</f>
        <v>0</v>
      </c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R1397" s="184" t="s">
        <v>409</v>
      </c>
      <c r="AT1397" s="184" t="s">
        <v>339</v>
      </c>
      <c r="AU1397" s="184" t="s">
        <v>85</v>
      </c>
      <c r="AY1397" s="18" t="s">
        <v>337</v>
      </c>
      <c r="BE1397" s="185">
        <f>IF(N1397="základní",J1397,0)</f>
        <v>0</v>
      </c>
      <c r="BF1397" s="185">
        <f>IF(N1397="snížená",J1397,0)</f>
        <v>0</v>
      </c>
      <c r="BG1397" s="185">
        <f>IF(N1397="zákl. přenesená",J1397,0)</f>
        <v>0</v>
      </c>
      <c r="BH1397" s="185">
        <f>IF(N1397="sníž. přenesená",J1397,0)</f>
        <v>0</v>
      </c>
      <c r="BI1397" s="185">
        <f>IF(N1397="nulová",J1397,0)</f>
        <v>0</v>
      </c>
      <c r="BJ1397" s="18" t="s">
        <v>8</v>
      </c>
      <c r="BK1397" s="185">
        <f>ROUND(I1397*H1397,0)</f>
        <v>0</v>
      </c>
      <c r="BL1397" s="18" t="s">
        <v>409</v>
      </c>
      <c r="BM1397" s="184" t="s">
        <v>2196</v>
      </c>
    </row>
    <row r="1398" s="13" customFormat="1">
      <c r="A1398" s="13"/>
      <c r="B1398" s="186"/>
      <c r="C1398" s="13"/>
      <c r="D1398" s="187" t="s">
        <v>345</v>
      </c>
      <c r="E1398" s="188" t="s">
        <v>1</v>
      </c>
      <c r="F1398" s="189" t="s">
        <v>2197</v>
      </c>
      <c r="G1398" s="13"/>
      <c r="H1398" s="190">
        <v>3.3999999999999999</v>
      </c>
      <c r="I1398" s="191"/>
      <c r="J1398" s="13"/>
      <c r="K1398" s="13"/>
      <c r="L1398" s="186"/>
      <c r="M1398" s="192"/>
      <c r="N1398" s="193"/>
      <c r="O1398" s="193"/>
      <c r="P1398" s="193"/>
      <c r="Q1398" s="193"/>
      <c r="R1398" s="193"/>
      <c r="S1398" s="193"/>
      <c r="T1398" s="194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188" t="s">
        <v>345</v>
      </c>
      <c r="AU1398" s="188" t="s">
        <v>85</v>
      </c>
      <c r="AV1398" s="13" t="s">
        <v>85</v>
      </c>
      <c r="AW1398" s="13" t="s">
        <v>33</v>
      </c>
      <c r="AX1398" s="13" t="s">
        <v>8</v>
      </c>
      <c r="AY1398" s="188" t="s">
        <v>337</v>
      </c>
    </row>
    <row r="1399" s="2" customFormat="1" ht="21.75" customHeight="1">
      <c r="A1399" s="37"/>
      <c r="B1399" s="172"/>
      <c r="C1399" s="211" t="s">
        <v>2198</v>
      </c>
      <c r="D1399" s="211" t="s">
        <v>400</v>
      </c>
      <c r="E1399" s="212" t="s">
        <v>2199</v>
      </c>
      <c r="F1399" s="213" t="s">
        <v>2200</v>
      </c>
      <c r="G1399" s="214" t="s">
        <v>433</v>
      </c>
      <c r="H1399" s="215">
        <v>3.3999999999999999</v>
      </c>
      <c r="I1399" s="216"/>
      <c r="J1399" s="217">
        <f>ROUND(I1399*H1399,0)</f>
        <v>0</v>
      </c>
      <c r="K1399" s="213" t="s">
        <v>343</v>
      </c>
      <c r="L1399" s="218"/>
      <c r="M1399" s="219" t="s">
        <v>1</v>
      </c>
      <c r="N1399" s="220" t="s">
        <v>42</v>
      </c>
      <c r="O1399" s="76"/>
      <c r="P1399" s="182">
        <f>O1399*H1399</f>
        <v>0</v>
      </c>
      <c r="Q1399" s="182">
        <v>0.00020000000000000001</v>
      </c>
      <c r="R1399" s="182">
        <f>Q1399*H1399</f>
        <v>0.00068000000000000005</v>
      </c>
      <c r="S1399" s="182">
        <v>0</v>
      </c>
      <c r="T1399" s="183">
        <f>S1399*H1399</f>
        <v>0</v>
      </c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37"/>
      <c r="AE1399" s="37"/>
      <c r="AR1399" s="184" t="s">
        <v>506</v>
      </c>
      <c r="AT1399" s="184" t="s">
        <v>400</v>
      </c>
      <c r="AU1399" s="184" t="s">
        <v>85</v>
      </c>
      <c r="AY1399" s="18" t="s">
        <v>337</v>
      </c>
      <c r="BE1399" s="185">
        <f>IF(N1399="základní",J1399,0)</f>
        <v>0</v>
      </c>
      <c r="BF1399" s="185">
        <f>IF(N1399="snížená",J1399,0)</f>
        <v>0</v>
      </c>
      <c r="BG1399" s="185">
        <f>IF(N1399="zákl. přenesená",J1399,0)</f>
        <v>0</v>
      </c>
      <c r="BH1399" s="185">
        <f>IF(N1399="sníž. přenesená",J1399,0)</f>
        <v>0</v>
      </c>
      <c r="BI1399" s="185">
        <f>IF(N1399="nulová",J1399,0)</f>
        <v>0</v>
      </c>
      <c r="BJ1399" s="18" t="s">
        <v>8</v>
      </c>
      <c r="BK1399" s="185">
        <f>ROUND(I1399*H1399,0)</f>
        <v>0</v>
      </c>
      <c r="BL1399" s="18" t="s">
        <v>409</v>
      </c>
      <c r="BM1399" s="184" t="s">
        <v>2201</v>
      </c>
    </row>
    <row r="1400" s="13" customFormat="1">
      <c r="A1400" s="13"/>
      <c r="B1400" s="186"/>
      <c r="C1400" s="13"/>
      <c r="D1400" s="187" t="s">
        <v>345</v>
      </c>
      <c r="E1400" s="188" t="s">
        <v>1</v>
      </c>
      <c r="F1400" s="189" t="s">
        <v>2197</v>
      </c>
      <c r="G1400" s="13"/>
      <c r="H1400" s="190">
        <v>3.3999999999999999</v>
      </c>
      <c r="I1400" s="191"/>
      <c r="J1400" s="13"/>
      <c r="K1400" s="13"/>
      <c r="L1400" s="186"/>
      <c r="M1400" s="192"/>
      <c r="N1400" s="193"/>
      <c r="O1400" s="193"/>
      <c r="P1400" s="193"/>
      <c r="Q1400" s="193"/>
      <c r="R1400" s="193"/>
      <c r="S1400" s="193"/>
      <c r="T1400" s="194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188" t="s">
        <v>345</v>
      </c>
      <c r="AU1400" s="188" t="s">
        <v>85</v>
      </c>
      <c r="AV1400" s="13" t="s">
        <v>85</v>
      </c>
      <c r="AW1400" s="13" t="s">
        <v>33</v>
      </c>
      <c r="AX1400" s="13" t="s">
        <v>8</v>
      </c>
      <c r="AY1400" s="188" t="s">
        <v>337</v>
      </c>
    </row>
    <row r="1401" s="2" customFormat="1" ht="24.15" customHeight="1">
      <c r="A1401" s="37"/>
      <c r="B1401" s="172"/>
      <c r="C1401" s="173" t="s">
        <v>2202</v>
      </c>
      <c r="D1401" s="173" t="s">
        <v>339</v>
      </c>
      <c r="E1401" s="174" t="s">
        <v>2203</v>
      </c>
      <c r="F1401" s="175" t="s">
        <v>2204</v>
      </c>
      <c r="G1401" s="176" t="s">
        <v>496</v>
      </c>
      <c r="H1401" s="177">
        <v>2</v>
      </c>
      <c r="I1401" s="178"/>
      <c r="J1401" s="179">
        <f>ROUND(I1401*H1401,0)</f>
        <v>0</v>
      </c>
      <c r="K1401" s="175" t="s">
        <v>343</v>
      </c>
      <c r="L1401" s="38"/>
      <c r="M1401" s="180" t="s">
        <v>1</v>
      </c>
      <c r="N1401" s="181" t="s">
        <v>42</v>
      </c>
      <c r="O1401" s="76"/>
      <c r="P1401" s="182">
        <f>O1401*H1401</f>
        <v>0</v>
      </c>
      <c r="Q1401" s="182">
        <v>0</v>
      </c>
      <c r="R1401" s="182">
        <f>Q1401*H1401</f>
        <v>0</v>
      </c>
      <c r="S1401" s="182">
        <v>0</v>
      </c>
      <c r="T1401" s="183">
        <f>S1401*H1401</f>
        <v>0</v>
      </c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R1401" s="184" t="s">
        <v>409</v>
      </c>
      <c r="AT1401" s="184" t="s">
        <v>339</v>
      </c>
      <c r="AU1401" s="184" t="s">
        <v>85</v>
      </c>
      <c r="AY1401" s="18" t="s">
        <v>337</v>
      </c>
      <c r="BE1401" s="185">
        <f>IF(N1401="základní",J1401,0)</f>
        <v>0</v>
      </c>
      <c r="BF1401" s="185">
        <f>IF(N1401="snížená",J1401,0)</f>
        <v>0</v>
      </c>
      <c r="BG1401" s="185">
        <f>IF(N1401="zákl. přenesená",J1401,0)</f>
        <v>0</v>
      </c>
      <c r="BH1401" s="185">
        <f>IF(N1401="sníž. přenesená",J1401,0)</f>
        <v>0</v>
      </c>
      <c r="BI1401" s="185">
        <f>IF(N1401="nulová",J1401,0)</f>
        <v>0</v>
      </c>
      <c r="BJ1401" s="18" t="s">
        <v>8</v>
      </c>
      <c r="BK1401" s="185">
        <f>ROUND(I1401*H1401,0)</f>
        <v>0</v>
      </c>
      <c r="BL1401" s="18" t="s">
        <v>409</v>
      </c>
      <c r="BM1401" s="184" t="s">
        <v>2205</v>
      </c>
    </row>
    <row r="1402" s="13" customFormat="1">
      <c r="A1402" s="13"/>
      <c r="B1402" s="186"/>
      <c r="C1402" s="13"/>
      <c r="D1402" s="187" t="s">
        <v>345</v>
      </c>
      <c r="E1402" s="188" t="s">
        <v>1</v>
      </c>
      <c r="F1402" s="189" t="s">
        <v>2206</v>
      </c>
      <c r="G1402" s="13"/>
      <c r="H1402" s="190">
        <v>2</v>
      </c>
      <c r="I1402" s="191"/>
      <c r="J1402" s="13"/>
      <c r="K1402" s="13"/>
      <c r="L1402" s="186"/>
      <c r="M1402" s="192"/>
      <c r="N1402" s="193"/>
      <c r="O1402" s="193"/>
      <c r="P1402" s="193"/>
      <c r="Q1402" s="193"/>
      <c r="R1402" s="193"/>
      <c r="S1402" s="193"/>
      <c r="T1402" s="194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188" t="s">
        <v>345</v>
      </c>
      <c r="AU1402" s="188" t="s">
        <v>85</v>
      </c>
      <c r="AV1402" s="13" t="s">
        <v>85</v>
      </c>
      <c r="AW1402" s="13" t="s">
        <v>33</v>
      </c>
      <c r="AX1402" s="13" t="s">
        <v>8</v>
      </c>
      <c r="AY1402" s="188" t="s">
        <v>337</v>
      </c>
    </row>
    <row r="1403" s="2" customFormat="1" ht="21.75" customHeight="1">
      <c r="A1403" s="37"/>
      <c r="B1403" s="172"/>
      <c r="C1403" s="211" t="s">
        <v>2207</v>
      </c>
      <c r="D1403" s="211" t="s">
        <v>400</v>
      </c>
      <c r="E1403" s="212" t="s">
        <v>2208</v>
      </c>
      <c r="F1403" s="213" t="s">
        <v>2209</v>
      </c>
      <c r="G1403" s="214" t="s">
        <v>496</v>
      </c>
      <c r="H1403" s="215">
        <v>2</v>
      </c>
      <c r="I1403" s="216"/>
      <c r="J1403" s="217">
        <f>ROUND(I1403*H1403,0)</f>
        <v>0</v>
      </c>
      <c r="K1403" s="213" t="s">
        <v>1</v>
      </c>
      <c r="L1403" s="218"/>
      <c r="M1403" s="219" t="s">
        <v>1</v>
      </c>
      <c r="N1403" s="220" t="s">
        <v>42</v>
      </c>
      <c r="O1403" s="76"/>
      <c r="P1403" s="182">
        <f>O1403*H1403</f>
        <v>0</v>
      </c>
      <c r="Q1403" s="182">
        <v>0.11799999999999999</v>
      </c>
      <c r="R1403" s="182">
        <f>Q1403*H1403</f>
        <v>0.23599999999999999</v>
      </c>
      <c r="S1403" s="182">
        <v>0</v>
      </c>
      <c r="T1403" s="183">
        <f>S1403*H1403</f>
        <v>0</v>
      </c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R1403" s="184" t="s">
        <v>506</v>
      </c>
      <c r="AT1403" s="184" t="s">
        <v>400</v>
      </c>
      <c r="AU1403" s="184" t="s">
        <v>85</v>
      </c>
      <c r="AY1403" s="18" t="s">
        <v>337</v>
      </c>
      <c r="BE1403" s="185">
        <f>IF(N1403="základní",J1403,0)</f>
        <v>0</v>
      </c>
      <c r="BF1403" s="185">
        <f>IF(N1403="snížená",J1403,0)</f>
        <v>0</v>
      </c>
      <c r="BG1403" s="185">
        <f>IF(N1403="zákl. přenesená",J1403,0)</f>
        <v>0</v>
      </c>
      <c r="BH1403" s="185">
        <f>IF(N1403="sníž. přenesená",J1403,0)</f>
        <v>0</v>
      </c>
      <c r="BI1403" s="185">
        <f>IF(N1403="nulová",J1403,0)</f>
        <v>0</v>
      </c>
      <c r="BJ1403" s="18" t="s">
        <v>8</v>
      </c>
      <c r="BK1403" s="185">
        <f>ROUND(I1403*H1403,0)</f>
        <v>0</v>
      </c>
      <c r="BL1403" s="18" t="s">
        <v>409</v>
      </c>
      <c r="BM1403" s="184" t="s">
        <v>2210</v>
      </c>
    </row>
    <row r="1404" s="13" customFormat="1">
      <c r="A1404" s="13"/>
      <c r="B1404" s="186"/>
      <c r="C1404" s="13"/>
      <c r="D1404" s="187" t="s">
        <v>345</v>
      </c>
      <c r="E1404" s="188" t="s">
        <v>1</v>
      </c>
      <c r="F1404" s="189" t="s">
        <v>2206</v>
      </c>
      <c r="G1404" s="13"/>
      <c r="H1404" s="190">
        <v>2</v>
      </c>
      <c r="I1404" s="191"/>
      <c r="J1404" s="13"/>
      <c r="K1404" s="13"/>
      <c r="L1404" s="186"/>
      <c r="M1404" s="192"/>
      <c r="N1404" s="193"/>
      <c r="O1404" s="193"/>
      <c r="P1404" s="193"/>
      <c r="Q1404" s="193"/>
      <c r="R1404" s="193"/>
      <c r="S1404" s="193"/>
      <c r="T1404" s="194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188" t="s">
        <v>345</v>
      </c>
      <c r="AU1404" s="188" t="s">
        <v>85</v>
      </c>
      <c r="AV1404" s="13" t="s">
        <v>85</v>
      </c>
      <c r="AW1404" s="13" t="s">
        <v>33</v>
      </c>
      <c r="AX1404" s="13" t="s">
        <v>8</v>
      </c>
      <c r="AY1404" s="188" t="s">
        <v>337</v>
      </c>
    </row>
    <row r="1405" s="2" customFormat="1" ht="24.15" customHeight="1">
      <c r="A1405" s="37"/>
      <c r="B1405" s="172"/>
      <c r="C1405" s="173" t="s">
        <v>2211</v>
      </c>
      <c r="D1405" s="173" t="s">
        <v>339</v>
      </c>
      <c r="E1405" s="174" t="s">
        <v>2212</v>
      </c>
      <c r="F1405" s="175" t="s">
        <v>2213</v>
      </c>
      <c r="G1405" s="176" t="s">
        <v>496</v>
      </c>
      <c r="H1405" s="177">
        <v>2</v>
      </c>
      <c r="I1405" s="178"/>
      <c r="J1405" s="179">
        <f>ROUND(I1405*H1405,0)</f>
        <v>0</v>
      </c>
      <c r="K1405" s="175" t="s">
        <v>343</v>
      </c>
      <c r="L1405" s="38"/>
      <c r="M1405" s="180" t="s">
        <v>1</v>
      </c>
      <c r="N1405" s="181" t="s">
        <v>42</v>
      </c>
      <c r="O1405" s="76"/>
      <c r="P1405" s="182">
        <f>O1405*H1405</f>
        <v>0</v>
      </c>
      <c r="Q1405" s="182">
        <v>0</v>
      </c>
      <c r="R1405" s="182">
        <f>Q1405*H1405</f>
        <v>0</v>
      </c>
      <c r="S1405" s="182">
        <v>0</v>
      </c>
      <c r="T1405" s="183">
        <f>S1405*H1405</f>
        <v>0</v>
      </c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R1405" s="184" t="s">
        <v>409</v>
      </c>
      <c r="AT1405" s="184" t="s">
        <v>339</v>
      </c>
      <c r="AU1405" s="184" t="s">
        <v>85</v>
      </c>
      <c r="AY1405" s="18" t="s">
        <v>337</v>
      </c>
      <c r="BE1405" s="185">
        <f>IF(N1405="základní",J1405,0)</f>
        <v>0</v>
      </c>
      <c r="BF1405" s="185">
        <f>IF(N1405="snížená",J1405,0)</f>
        <v>0</v>
      </c>
      <c r="BG1405" s="185">
        <f>IF(N1405="zákl. přenesená",J1405,0)</f>
        <v>0</v>
      </c>
      <c r="BH1405" s="185">
        <f>IF(N1405="sníž. přenesená",J1405,0)</f>
        <v>0</v>
      </c>
      <c r="BI1405" s="185">
        <f>IF(N1405="nulová",J1405,0)</f>
        <v>0</v>
      </c>
      <c r="BJ1405" s="18" t="s">
        <v>8</v>
      </c>
      <c r="BK1405" s="185">
        <f>ROUND(I1405*H1405,0)</f>
        <v>0</v>
      </c>
      <c r="BL1405" s="18" t="s">
        <v>409</v>
      </c>
      <c r="BM1405" s="184" t="s">
        <v>2214</v>
      </c>
    </row>
    <row r="1406" s="13" customFormat="1">
      <c r="A1406" s="13"/>
      <c r="B1406" s="186"/>
      <c r="C1406" s="13"/>
      <c r="D1406" s="187" t="s">
        <v>345</v>
      </c>
      <c r="E1406" s="188" t="s">
        <v>1</v>
      </c>
      <c r="F1406" s="189" t="s">
        <v>2206</v>
      </c>
      <c r="G1406" s="13"/>
      <c r="H1406" s="190">
        <v>2</v>
      </c>
      <c r="I1406" s="191"/>
      <c r="J1406" s="13"/>
      <c r="K1406" s="13"/>
      <c r="L1406" s="186"/>
      <c r="M1406" s="192"/>
      <c r="N1406" s="193"/>
      <c r="O1406" s="193"/>
      <c r="P1406" s="193"/>
      <c r="Q1406" s="193"/>
      <c r="R1406" s="193"/>
      <c r="S1406" s="193"/>
      <c r="T1406" s="194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188" t="s">
        <v>345</v>
      </c>
      <c r="AU1406" s="188" t="s">
        <v>85</v>
      </c>
      <c r="AV1406" s="13" t="s">
        <v>85</v>
      </c>
      <c r="AW1406" s="13" t="s">
        <v>33</v>
      </c>
      <c r="AX1406" s="13" t="s">
        <v>8</v>
      </c>
      <c r="AY1406" s="188" t="s">
        <v>337</v>
      </c>
    </row>
    <row r="1407" s="2" customFormat="1" ht="24.15" customHeight="1">
      <c r="A1407" s="37"/>
      <c r="B1407" s="172"/>
      <c r="C1407" s="211" t="s">
        <v>2215</v>
      </c>
      <c r="D1407" s="211" t="s">
        <v>400</v>
      </c>
      <c r="E1407" s="212" t="s">
        <v>2216</v>
      </c>
      <c r="F1407" s="213" t="s">
        <v>2217</v>
      </c>
      <c r="G1407" s="214" t="s">
        <v>496</v>
      </c>
      <c r="H1407" s="215">
        <v>2</v>
      </c>
      <c r="I1407" s="216"/>
      <c r="J1407" s="217">
        <f>ROUND(I1407*H1407,0)</f>
        <v>0</v>
      </c>
      <c r="K1407" s="213" t="s">
        <v>343</v>
      </c>
      <c r="L1407" s="218"/>
      <c r="M1407" s="219" t="s">
        <v>1</v>
      </c>
      <c r="N1407" s="220" t="s">
        <v>42</v>
      </c>
      <c r="O1407" s="76"/>
      <c r="P1407" s="182">
        <f>O1407*H1407</f>
        <v>0</v>
      </c>
      <c r="Q1407" s="182">
        <v>0.012</v>
      </c>
      <c r="R1407" s="182">
        <f>Q1407*H1407</f>
        <v>0.024</v>
      </c>
      <c r="S1407" s="182">
        <v>0</v>
      </c>
      <c r="T1407" s="183">
        <f>S1407*H1407</f>
        <v>0</v>
      </c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R1407" s="184" t="s">
        <v>506</v>
      </c>
      <c r="AT1407" s="184" t="s">
        <v>400</v>
      </c>
      <c r="AU1407" s="184" t="s">
        <v>85</v>
      </c>
      <c r="AY1407" s="18" t="s">
        <v>337</v>
      </c>
      <c r="BE1407" s="185">
        <f>IF(N1407="základní",J1407,0)</f>
        <v>0</v>
      </c>
      <c r="BF1407" s="185">
        <f>IF(N1407="snížená",J1407,0)</f>
        <v>0</v>
      </c>
      <c r="BG1407" s="185">
        <f>IF(N1407="zákl. přenesená",J1407,0)</f>
        <v>0</v>
      </c>
      <c r="BH1407" s="185">
        <f>IF(N1407="sníž. přenesená",J1407,0)</f>
        <v>0</v>
      </c>
      <c r="BI1407" s="185">
        <f>IF(N1407="nulová",J1407,0)</f>
        <v>0</v>
      </c>
      <c r="BJ1407" s="18" t="s">
        <v>8</v>
      </c>
      <c r="BK1407" s="185">
        <f>ROUND(I1407*H1407,0)</f>
        <v>0</v>
      </c>
      <c r="BL1407" s="18" t="s">
        <v>409</v>
      </c>
      <c r="BM1407" s="184" t="s">
        <v>2218</v>
      </c>
    </row>
    <row r="1408" s="13" customFormat="1">
      <c r="A1408" s="13"/>
      <c r="B1408" s="186"/>
      <c r="C1408" s="13"/>
      <c r="D1408" s="187" t="s">
        <v>345</v>
      </c>
      <c r="E1408" s="188" t="s">
        <v>1</v>
      </c>
      <c r="F1408" s="189" t="s">
        <v>2206</v>
      </c>
      <c r="G1408" s="13"/>
      <c r="H1408" s="190">
        <v>2</v>
      </c>
      <c r="I1408" s="191"/>
      <c r="J1408" s="13"/>
      <c r="K1408" s="13"/>
      <c r="L1408" s="186"/>
      <c r="M1408" s="192"/>
      <c r="N1408" s="193"/>
      <c r="O1408" s="193"/>
      <c r="P1408" s="193"/>
      <c r="Q1408" s="193"/>
      <c r="R1408" s="193"/>
      <c r="S1408" s="193"/>
      <c r="T1408" s="194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188" t="s">
        <v>345</v>
      </c>
      <c r="AU1408" s="188" t="s">
        <v>85</v>
      </c>
      <c r="AV1408" s="13" t="s">
        <v>85</v>
      </c>
      <c r="AW1408" s="13" t="s">
        <v>33</v>
      </c>
      <c r="AX1408" s="13" t="s">
        <v>8</v>
      </c>
      <c r="AY1408" s="188" t="s">
        <v>337</v>
      </c>
    </row>
    <row r="1409" s="2" customFormat="1" ht="16.5" customHeight="1">
      <c r="A1409" s="37"/>
      <c r="B1409" s="172"/>
      <c r="C1409" s="173" t="s">
        <v>2219</v>
      </c>
      <c r="D1409" s="173" t="s">
        <v>339</v>
      </c>
      <c r="E1409" s="174" t="s">
        <v>2220</v>
      </c>
      <c r="F1409" s="175" t="s">
        <v>2221</v>
      </c>
      <c r="G1409" s="176" t="s">
        <v>2222</v>
      </c>
      <c r="H1409" s="177">
        <v>2</v>
      </c>
      <c r="I1409" s="178"/>
      <c r="J1409" s="179">
        <f>ROUND(I1409*H1409,0)</f>
        <v>0</v>
      </c>
      <c r="K1409" s="175" t="s">
        <v>343</v>
      </c>
      <c r="L1409" s="38"/>
      <c r="M1409" s="180" t="s">
        <v>1</v>
      </c>
      <c r="N1409" s="181" t="s">
        <v>42</v>
      </c>
      <c r="O1409" s="76"/>
      <c r="P1409" s="182">
        <f>O1409*H1409</f>
        <v>0</v>
      </c>
      <c r="Q1409" s="182">
        <v>0</v>
      </c>
      <c r="R1409" s="182">
        <f>Q1409*H1409</f>
        <v>0</v>
      </c>
      <c r="S1409" s="182">
        <v>0</v>
      </c>
      <c r="T1409" s="183">
        <f>S1409*H1409</f>
        <v>0</v>
      </c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37"/>
      <c r="AE1409" s="37"/>
      <c r="AR1409" s="184" t="s">
        <v>409</v>
      </c>
      <c r="AT1409" s="184" t="s">
        <v>339</v>
      </c>
      <c r="AU1409" s="184" t="s">
        <v>85</v>
      </c>
      <c r="AY1409" s="18" t="s">
        <v>337</v>
      </c>
      <c r="BE1409" s="185">
        <f>IF(N1409="základní",J1409,0)</f>
        <v>0</v>
      </c>
      <c r="BF1409" s="185">
        <f>IF(N1409="snížená",J1409,0)</f>
        <v>0</v>
      </c>
      <c r="BG1409" s="185">
        <f>IF(N1409="zákl. přenesená",J1409,0)</f>
        <v>0</v>
      </c>
      <c r="BH1409" s="185">
        <f>IF(N1409="sníž. přenesená",J1409,0)</f>
        <v>0</v>
      </c>
      <c r="BI1409" s="185">
        <f>IF(N1409="nulová",J1409,0)</f>
        <v>0</v>
      </c>
      <c r="BJ1409" s="18" t="s">
        <v>8</v>
      </c>
      <c r="BK1409" s="185">
        <f>ROUND(I1409*H1409,0)</f>
        <v>0</v>
      </c>
      <c r="BL1409" s="18" t="s">
        <v>409</v>
      </c>
      <c r="BM1409" s="184" t="s">
        <v>2223</v>
      </c>
    </row>
    <row r="1410" s="13" customFormat="1">
      <c r="A1410" s="13"/>
      <c r="B1410" s="186"/>
      <c r="C1410" s="13"/>
      <c r="D1410" s="187" t="s">
        <v>345</v>
      </c>
      <c r="E1410" s="188" t="s">
        <v>1</v>
      </c>
      <c r="F1410" s="189" t="s">
        <v>2206</v>
      </c>
      <c r="G1410" s="13"/>
      <c r="H1410" s="190">
        <v>2</v>
      </c>
      <c r="I1410" s="191"/>
      <c r="J1410" s="13"/>
      <c r="K1410" s="13"/>
      <c r="L1410" s="186"/>
      <c r="M1410" s="192"/>
      <c r="N1410" s="193"/>
      <c r="O1410" s="193"/>
      <c r="P1410" s="193"/>
      <c r="Q1410" s="193"/>
      <c r="R1410" s="193"/>
      <c r="S1410" s="193"/>
      <c r="T1410" s="194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188" t="s">
        <v>345</v>
      </c>
      <c r="AU1410" s="188" t="s">
        <v>85</v>
      </c>
      <c r="AV1410" s="13" t="s">
        <v>85</v>
      </c>
      <c r="AW1410" s="13" t="s">
        <v>33</v>
      </c>
      <c r="AX1410" s="13" t="s">
        <v>8</v>
      </c>
      <c r="AY1410" s="188" t="s">
        <v>337</v>
      </c>
    </row>
    <row r="1411" s="2" customFormat="1" ht="21.75" customHeight="1">
      <c r="A1411" s="37"/>
      <c r="B1411" s="172"/>
      <c r="C1411" s="211" t="s">
        <v>2224</v>
      </c>
      <c r="D1411" s="211" t="s">
        <v>400</v>
      </c>
      <c r="E1411" s="212" t="s">
        <v>2225</v>
      </c>
      <c r="F1411" s="213" t="s">
        <v>2226</v>
      </c>
      <c r="G1411" s="214" t="s">
        <v>496</v>
      </c>
      <c r="H1411" s="215">
        <v>2</v>
      </c>
      <c r="I1411" s="216"/>
      <c r="J1411" s="217">
        <f>ROUND(I1411*H1411,0)</f>
        <v>0</v>
      </c>
      <c r="K1411" s="213" t="s">
        <v>343</v>
      </c>
      <c r="L1411" s="218"/>
      <c r="M1411" s="219" t="s">
        <v>1</v>
      </c>
      <c r="N1411" s="220" t="s">
        <v>42</v>
      </c>
      <c r="O1411" s="76"/>
      <c r="P1411" s="182">
        <f>O1411*H1411</f>
        <v>0</v>
      </c>
      <c r="Q1411" s="182">
        <v>0.00010000000000000001</v>
      </c>
      <c r="R1411" s="182">
        <f>Q1411*H1411</f>
        <v>0.00020000000000000001</v>
      </c>
      <c r="S1411" s="182">
        <v>0</v>
      </c>
      <c r="T1411" s="183">
        <f>S1411*H1411</f>
        <v>0</v>
      </c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R1411" s="184" t="s">
        <v>506</v>
      </c>
      <c r="AT1411" s="184" t="s">
        <v>400</v>
      </c>
      <c r="AU1411" s="184" t="s">
        <v>85</v>
      </c>
      <c r="AY1411" s="18" t="s">
        <v>337</v>
      </c>
      <c r="BE1411" s="185">
        <f>IF(N1411="základní",J1411,0)</f>
        <v>0</v>
      </c>
      <c r="BF1411" s="185">
        <f>IF(N1411="snížená",J1411,0)</f>
        <v>0</v>
      </c>
      <c r="BG1411" s="185">
        <f>IF(N1411="zákl. přenesená",J1411,0)</f>
        <v>0</v>
      </c>
      <c r="BH1411" s="185">
        <f>IF(N1411="sníž. přenesená",J1411,0)</f>
        <v>0</v>
      </c>
      <c r="BI1411" s="185">
        <f>IF(N1411="nulová",J1411,0)</f>
        <v>0</v>
      </c>
      <c r="BJ1411" s="18" t="s">
        <v>8</v>
      </c>
      <c r="BK1411" s="185">
        <f>ROUND(I1411*H1411,0)</f>
        <v>0</v>
      </c>
      <c r="BL1411" s="18" t="s">
        <v>409</v>
      </c>
      <c r="BM1411" s="184" t="s">
        <v>2227</v>
      </c>
    </row>
    <row r="1412" s="13" customFormat="1">
      <c r="A1412" s="13"/>
      <c r="B1412" s="186"/>
      <c r="C1412" s="13"/>
      <c r="D1412" s="187" t="s">
        <v>345</v>
      </c>
      <c r="E1412" s="188" t="s">
        <v>1</v>
      </c>
      <c r="F1412" s="189" t="s">
        <v>2206</v>
      </c>
      <c r="G1412" s="13"/>
      <c r="H1412" s="190">
        <v>2</v>
      </c>
      <c r="I1412" s="191"/>
      <c r="J1412" s="13"/>
      <c r="K1412" s="13"/>
      <c r="L1412" s="186"/>
      <c r="M1412" s="192"/>
      <c r="N1412" s="193"/>
      <c r="O1412" s="193"/>
      <c r="P1412" s="193"/>
      <c r="Q1412" s="193"/>
      <c r="R1412" s="193"/>
      <c r="S1412" s="193"/>
      <c r="T1412" s="194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188" t="s">
        <v>345</v>
      </c>
      <c r="AU1412" s="188" t="s">
        <v>85</v>
      </c>
      <c r="AV1412" s="13" t="s">
        <v>85</v>
      </c>
      <c r="AW1412" s="13" t="s">
        <v>33</v>
      </c>
      <c r="AX1412" s="13" t="s">
        <v>8</v>
      </c>
      <c r="AY1412" s="188" t="s">
        <v>337</v>
      </c>
    </row>
    <row r="1413" s="2" customFormat="1" ht="16.5" customHeight="1">
      <c r="A1413" s="37"/>
      <c r="B1413" s="172"/>
      <c r="C1413" s="173" t="s">
        <v>2228</v>
      </c>
      <c r="D1413" s="173" t="s">
        <v>339</v>
      </c>
      <c r="E1413" s="174" t="s">
        <v>2229</v>
      </c>
      <c r="F1413" s="175" t="s">
        <v>2230</v>
      </c>
      <c r="G1413" s="176" t="s">
        <v>342</v>
      </c>
      <c r="H1413" s="177">
        <v>8.6579999999999995</v>
      </c>
      <c r="I1413" s="178"/>
      <c r="J1413" s="179">
        <f>ROUND(I1413*H1413,0)</f>
        <v>0</v>
      </c>
      <c r="K1413" s="175" t="s">
        <v>343</v>
      </c>
      <c r="L1413" s="38"/>
      <c r="M1413" s="180" t="s">
        <v>1</v>
      </c>
      <c r="N1413" s="181" t="s">
        <v>42</v>
      </c>
      <c r="O1413" s="76"/>
      <c r="P1413" s="182">
        <f>O1413*H1413</f>
        <v>0</v>
      </c>
      <c r="Q1413" s="182">
        <v>0.00037599999999999998</v>
      </c>
      <c r="R1413" s="182">
        <f>Q1413*H1413</f>
        <v>0.0032554079999999996</v>
      </c>
      <c r="S1413" s="182">
        <v>0</v>
      </c>
      <c r="T1413" s="183">
        <f>S1413*H1413</f>
        <v>0</v>
      </c>
      <c r="U1413" s="37"/>
      <c r="V1413" s="37"/>
      <c r="W1413" s="37"/>
      <c r="X1413" s="37"/>
      <c r="Y1413" s="37"/>
      <c r="Z1413" s="37"/>
      <c r="AA1413" s="37"/>
      <c r="AB1413" s="37"/>
      <c r="AC1413" s="37"/>
      <c r="AD1413" s="37"/>
      <c r="AE1413" s="37"/>
      <c r="AR1413" s="184" t="s">
        <v>409</v>
      </c>
      <c r="AT1413" s="184" t="s">
        <v>339</v>
      </c>
      <c r="AU1413" s="184" t="s">
        <v>85</v>
      </c>
      <c r="AY1413" s="18" t="s">
        <v>337</v>
      </c>
      <c r="BE1413" s="185">
        <f>IF(N1413="základní",J1413,0)</f>
        <v>0</v>
      </c>
      <c r="BF1413" s="185">
        <f>IF(N1413="snížená",J1413,0)</f>
        <v>0</v>
      </c>
      <c r="BG1413" s="185">
        <f>IF(N1413="zákl. přenesená",J1413,0)</f>
        <v>0</v>
      </c>
      <c r="BH1413" s="185">
        <f>IF(N1413="sníž. přenesená",J1413,0)</f>
        <v>0</v>
      </c>
      <c r="BI1413" s="185">
        <f>IF(N1413="nulová",J1413,0)</f>
        <v>0</v>
      </c>
      <c r="BJ1413" s="18" t="s">
        <v>8</v>
      </c>
      <c r="BK1413" s="185">
        <f>ROUND(I1413*H1413,0)</f>
        <v>0</v>
      </c>
      <c r="BL1413" s="18" t="s">
        <v>409</v>
      </c>
      <c r="BM1413" s="184" t="s">
        <v>2231</v>
      </c>
    </row>
    <row r="1414" s="13" customFormat="1">
      <c r="A1414" s="13"/>
      <c r="B1414" s="186"/>
      <c r="C1414" s="13"/>
      <c r="D1414" s="187" t="s">
        <v>345</v>
      </c>
      <c r="E1414" s="188" t="s">
        <v>1</v>
      </c>
      <c r="F1414" s="189" t="s">
        <v>2232</v>
      </c>
      <c r="G1414" s="13"/>
      <c r="H1414" s="190">
        <v>2.1000000000000001</v>
      </c>
      <c r="I1414" s="191"/>
      <c r="J1414" s="13"/>
      <c r="K1414" s="13"/>
      <c r="L1414" s="186"/>
      <c r="M1414" s="192"/>
      <c r="N1414" s="193"/>
      <c r="O1414" s="193"/>
      <c r="P1414" s="193"/>
      <c r="Q1414" s="193"/>
      <c r="R1414" s="193"/>
      <c r="S1414" s="193"/>
      <c r="T1414" s="194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188" t="s">
        <v>345</v>
      </c>
      <c r="AU1414" s="188" t="s">
        <v>85</v>
      </c>
      <c r="AV1414" s="13" t="s">
        <v>85</v>
      </c>
      <c r="AW1414" s="13" t="s">
        <v>33</v>
      </c>
      <c r="AX1414" s="13" t="s">
        <v>77</v>
      </c>
      <c r="AY1414" s="188" t="s">
        <v>337</v>
      </c>
    </row>
    <row r="1415" s="13" customFormat="1">
      <c r="A1415" s="13"/>
      <c r="B1415" s="186"/>
      <c r="C1415" s="13"/>
      <c r="D1415" s="187" t="s">
        <v>345</v>
      </c>
      <c r="E1415" s="188" t="s">
        <v>1</v>
      </c>
      <c r="F1415" s="189" t="s">
        <v>2233</v>
      </c>
      <c r="G1415" s="13"/>
      <c r="H1415" s="190">
        <v>4.5279999999999996</v>
      </c>
      <c r="I1415" s="191"/>
      <c r="J1415" s="13"/>
      <c r="K1415" s="13"/>
      <c r="L1415" s="186"/>
      <c r="M1415" s="192"/>
      <c r="N1415" s="193"/>
      <c r="O1415" s="193"/>
      <c r="P1415" s="193"/>
      <c r="Q1415" s="193"/>
      <c r="R1415" s="193"/>
      <c r="S1415" s="193"/>
      <c r="T1415" s="194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188" t="s">
        <v>345</v>
      </c>
      <c r="AU1415" s="188" t="s">
        <v>85</v>
      </c>
      <c r="AV1415" s="13" t="s">
        <v>85</v>
      </c>
      <c r="AW1415" s="13" t="s">
        <v>33</v>
      </c>
      <c r="AX1415" s="13" t="s">
        <v>77</v>
      </c>
      <c r="AY1415" s="188" t="s">
        <v>337</v>
      </c>
    </row>
    <row r="1416" s="13" customFormat="1">
      <c r="A1416" s="13"/>
      <c r="B1416" s="186"/>
      <c r="C1416" s="13"/>
      <c r="D1416" s="187" t="s">
        <v>345</v>
      </c>
      <c r="E1416" s="188" t="s">
        <v>1</v>
      </c>
      <c r="F1416" s="189" t="s">
        <v>2234</v>
      </c>
      <c r="G1416" s="13"/>
      <c r="H1416" s="190">
        <v>2.0299999999999998</v>
      </c>
      <c r="I1416" s="191"/>
      <c r="J1416" s="13"/>
      <c r="K1416" s="13"/>
      <c r="L1416" s="186"/>
      <c r="M1416" s="192"/>
      <c r="N1416" s="193"/>
      <c r="O1416" s="193"/>
      <c r="P1416" s="193"/>
      <c r="Q1416" s="193"/>
      <c r="R1416" s="193"/>
      <c r="S1416" s="193"/>
      <c r="T1416" s="194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188" t="s">
        <v>345</v>
      </c>
      <c r="AU1416" s="188" t="s">
        <v>85</v>
      </c>
      <c r="AV1416" s="13" t="s">
        <v>85</v>
      </c>
      <c r="AW1416" s="13" t="s">
        <v>33</v>
      </c>
      <c r="AX1416" s="13" t="s">
        <v>77</v>
      </c>
      <c r="AY1416" s="188" t="s">
        <v>337</v>
      </c>
    </row>
    <row r="1417" s="14" customFormat="1">
      <c r="A1417" s="14"/>
      <c r="B1417" s="195"/>
      <c r="C1417" s="14"/>
      <c r="D1417" s="187" t="s">
        <v>345</v>
      </c>
      <c r="E1417" s="196" t="s">
        <v>1</v>
      </c>
      <c r="F1417" s="197" t="s">
        <v>363</v>
      </c>
      <c r="G1417" s="14"/>
      <c r="H1417" s="198">
        <v>8.6579999999999995</v>
      </c>
      <c r="I1417" s="199"/>
      <c r="J1417" s="14"/>
      <c r="K1417" s="14"/>
      <c r="L1417" s="195"/>
      <c r="M1417" s="200"/>
      <c r="N1417" s="201"/>
      <c r="O1417" s="201"/>
      <c r="P1417" s="201"/>
      <c r="Q1417" s="201"/>
      <c r="R1417" s="201"/>
      <c r="S1417" s="201"/>
      <c r="T1417" s="202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196" t="s">
        <v>345</v>
      </c>
      <c r="AU1417" s="196" t="s">
        <v>85</v>
      </c>
      <c r="AV1417" s="14" t="s">
        <v>88</v>
      </c>
      <c r="AW1417" s="14" t="s">
        <v>33</v>
      </c>
      <c r="AX1417" s="14" t="s">
        <v>8</v>
      </c>
      <c r="AY1417" s="196" t="s">
        <v>337</v>
      </c>
    </row>
    <row r="1418" s="2" customFormat="1" ht="16.5" customHeight="1">
      <c r="A1418" s="37"/>
      <c r="B1418" s="172"/>
      <c r="C1418" s="211" t="s">
        <v>2235</v>
      </c>
      <c r="D1418" s="211" t="s">
        <v>400</v>
      </c>
      <c r="E1418" s="212" t="s">
        <v>2236</v>
      </c>
      <c r="F1418" s="213" t="s">
        <v>2237</v>
      </c>
      <c r="G1418" s="214" t="s">
        <v>342</v>
      </c>
      <c r="H1418" s="215">
        <v>8.6579999999999995</v>
      </c>
      <c r="I1418" s="216"/>
      <c r="J1418" s="217">
        <f>ROUND(I1418*H1418,0)</f>
        <v>0</v>
      </c>
      <c r="K1418" s="213" t="s">
        <v>343</v>
      </c>
      <c r="L1418" s="218"/>
      <c r="M1418" s="219" t="s">
        <v>1</v>
      </c>
      <c r="N1418" s="220" t="s">
        <v>42</v>
      </c>
      <c r="O1418" s="76"/>
      <c r="P1418" s="182">
        <f>O1418*H1418</f>
        <v>0</v>
      </c>
      <c r="Q1418" s="182">
        <v>0.01</v>
      </c>
      <c r="R1418" s="182">
        <f>Q1418*H1418</f>
        <v>0.08657999999999999</v>
      </c>
      <c r="S1418" s="182">
        <v>0</v>
      </c>
      <c r="T1418" s="183">
        <f>S1418*H1418</f>
        <v>0</v>
      </c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R1418" s="184" t="s">
        <v>506</v>
      </c>
      <c r="AT1418" s="184" t="s">
        <v>400</v>
      </c>
      <c r="AU1418" s="184" t="s">
        <v>85</v>
      </c>
      <c r="AY1418" s="18" t="s">
        <v>337</v>
      </c>
      <c r="BE1418" s="185">
        <f>IF(N1418="základní",J1418,0)</f>
        <v>0</v>
      </c>
      <c r="BF1418" s="185">
        <f>IF(N1418="snížená",J1418,0)</f>
        <v>0</v>
      </c>
      <c r="BG1418" s="185">
        <f>IF(N1418="zákl. přenesená",J1418,0)</f>
        <v>0</v>
      </c>
      <c r="BH1418" s="185">
        <f>IF(N1418="sníž. přenesená",J1418,0)</f>
        <v>0</v>
      </c>
      <c r="BI1418" s="185">
        <f>IF(N1418="nulová",J1418,0)</f>
        <v>0</v>
      </c>
      <c r="BJ1418" s="18" t="s">
        <v>8</v>
      </c>
      <c r="BK1418" s="185">
        <f>ROUND(I1418*H1418,0)</f>
        <v>0</v>
      </c>
      <c r="BL1418" s="18" t="s">
        <v>409</v>
      </c>
      <c r="BM1418" s="184" t="s">
        <v>2238</v>
      </c>
    </row>
    <row r="1419" s="13" customFormat="1">
      <c r="A1419" s="13"/>
      <c r="B1419" s="186"/>
      <c r="C1419" s="13"/>
      <c r="D1419" s="187" t="s">
        <v>345</v>
      </c>
      <c r="E1419" s="188" t="s">
        <v>1</v>
      </c>
      <c r="F1419" s="189" t="s">
        <v>2232</v>
      </c>
      <c r="G1419" s="13"/>
      <c r="H1419" s="190">
        <v>2.1000000000000001</v>
      </c>
      <c r="I1419" s="191"/>
      <c r="J1419" s="13"/>
      <c r="K1419" s="13"/>
      <c r="L1419" s="186"/>
      <c r="M1419" s="192"/>
      <c r="N1419" s="193"/>
      <c r="O1419" s="193"/>
      <c r="P1419" s="193"/>
      <c r="Q1419" s="193"/>
      <c r="R1419" s="193"/>
      <c r="S1419" s="193"/>
      <c r="T1419" s="194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188" t="s">
        <v>345</v>
      </c>
      <c r="AU1419" s="188" t="s">
        <v>85</v>
      </c>
      <c r="AV1419" s="13" t="s">
        <v>85</v>
      </c>
      <c r="AW1419" s="13" t="s">
        <v>33</v>
      </c>
      <c r="AX1419" s="13" t="s">
        <v>77</v>
      </c>
      <c r="AY1419" s="188" t="s">
        <v>337</v>
      </c>
    </row>
    <row r="1420" s="13" customFormat="1">
      <c r="A1420" s="13"/>
      <c r="B1420" s="186"/>
      <c r="C1420" s="13"/>
      <c r="D1420" s="187" t="s">
        <v>345</v>
      </c>
      <c r="E1420" s="188" t="s">
        <v>1</v>
      </c>
      <c r="F1420" s="189" t="s">
        <v>2233</v>
      </c>
      <c r="G1420" s="13"/>
      <c r="H1420" s="190">
        <v>4.5279999999999996</v>
      </c>
      <c r="I1420" s="191"/>
      <c r="J1420" s="13"/>
      <c r="K1420" s="13"/>
      <c r="L1420" s="186"/>
      <c r="M1420" s="192"/>
      <c r="N1420" s="193"/>
      <c r="O1420" s="193"/>
      <c r="P1420" s="193"/>
      <c r="Q1420" s="193"/>
      <c r="R1420" s="193"/>
      <c r="S1420" s="193"/>
      <c r="T1420" s="194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188" t="s">
        <v>345</v>
      </c>
      <c r="AU1420" s="188" t="s">
        <v>85</v>
      </c>
      <c r="AV1420" s="13" t="s">
        <v>85</v>
      </c>
      <c r="AW1420" s="13" t="s">
        <v>33</v>
      </c>
      <c r="AX1420" s="13" t="s">
        <v>77</v>
      </c>
      <c r="AY1420" s="188" t="s">
        <v>337</v>
      </c>
    </row>
    <row r="1421" s="13" customFormat="1">
      <c r="A1421" s="13"/>
      <c r="B1421" s="186"/>
      <c r="C1421" s="13"/>
      <c r="D1421" s="187" t="s">
        <v>345</v>
      </c>
      <c r="E1421" s="188" t="s">
        <v>1</v>
      </c>
      <c r="F1421" s="189" t="s">
        <v>2234</v>
      </c>
      <c r="G1421" s="13"/>
      <c r="H1421" s="190">
        <v>2.0299999999999998</v>
      </c>
      <c r="I1421" s="191"/>
      <c r="J1421" s="13"/>
      <c r="K1421" s="13"/>
      <c r="L1421" s="186"/>
      <c r="M1421" s="192"/>
      <c r="N1421" s="193"/>
      <c r="O1421" s="193"/>
      <c r="P1421" s="193"/>
      <c r="Q1421" s="193"/>
      <c r="R1421" s="193"/>
      <c r="S1421" s="193"/>
      <c r="T1421" s="194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188" t="s">
        <v>345</v>
      </c>
      <c r="AU1421" s="188" t="s">
        <v>85</v>
      </c>
      <c r="AV1421" s="13" t="s">
        <v>85</v>
      </c>
      <c r="AW1421" s="13" t="s">
        <v>33</v>
      </c>
      <c r="AX1421" s="13" t="s">
        <v>77</v>
      </c>
      <c r="AY1421" s="188" t="s">
        <v>337</v>
      </c>
    </row>
    <row r="1422" s="14" customFormat="1">
      <c r="A1422" s="14"/>
      <c r="B1422" s="195"/>
      <c r="C1422" s="14"/>
      <c r="D1422" s="187" t="s">
        <v>345</v>
      </c>
      <c r="E1422" s="196" t="s">
        <v>1</v>
      </c>
      <c r="F1422" s="197" t="s">
        <v>363</v>
      </c>
      <c r="G1422" s="14"/>
      <c r="H1422" s="198">
        <v>8.6579999999999995</v>
      </c>
      <c r="I1422" s="199"/>
      <c r="J1422" s="14"/>
      <c r="K1422" s="14"/>
      <c r="L1422" s="195"/>
      <c r="M1422" s="200"/>
      <c r="N1422" s="201"/>
      <c r="O1422" s="201"/>
      <c r="P1422" s="201"/>
      <c r="Q1422" s="201"/>
      <c r="R1422" s="201"/>
      <c r="S1422" s="201"/>
      <c r="T1422" s="202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196" t="s">
        <v>345</v>
      </c>
      <c r="AU1422" s="196" t="s">
        <v>85</v>
      </c>
      <c r="AV1422" s="14" t="s">
        <v>88</v>
      </c>
      <c r="AW1422" s="14" t="s">
        <v>33</v>
      </c>
      <c r="AX1422" s="14" t="s">
        <v>8</v>
      </c>
      <c r="AY1422" s="196" t="s">
        <v>337</v>
      </c>
    </row>
    <row r="1423" s="2" customFormat="1" ht="16.5" customHeight="1">
      <c r="A1423" s="37"/>
      <c r="B1423" s="172"/>
      <c r="C1423" s="173" t="s">
        <v>2239</v>
      </c>
      <c r="D1423" s="173" t="s">
        <v>339</v>
      </c>
      <c r="E1423" s="174" t="s">
        <v>2240</v>
      </c>
      <c r="F1423" s="175" t="s">
        <v>2241</v>
      </c>
      <c r="G1423" s="176" t="s">
        <v>433</v>
      </c>
      <c r="H1423" s="177">
        <v>2</v>
      </c>
      <c r="I1423" s="178"/>
      <c r="J1423" s="179">
        <f>ROUND(I1423*H1423,0)</f>
        <v>0</v>
      </c>
      <c r="K1423" s="175" t="s">
        <v>343</v>
      </c>
      <c r="L1423" s="38"/>
      <c r="M1423" s="180" t="s">
        <v>1</v>
      </c>
      <c r="N1423" s="181" t="s">
        <v>42</v>
      </c>
      <c r="O1423" s="76"/>
      <c r="P1423" s="182">
        <f>O1423*H1423</f>
        <v>0</v>
      </c>
      <c r="Q1423" s="182">
        <v>0</v>
      </c>
      <c r="R1423" s="182">
        <f>Q1423*H1423</f>
        <v>0</v>
      </c>
      <c r="S1423" s="182">
        <v>0</v>
      </c>
      <c r="T1423" s="183">
        <f>S1423*H1423</f>
        <v>0</v>
      </c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R1423" s="184" t="s">
        <v>409</v>
      </c>
      <c r="AT1423" s="184" t="s">
        <v>339</v>
      </c>
      <c r="AU1423" s="184" t="s">
        <v>85</v>
      </c>
      <c r="AY1423" s="18" t="s">
        <v>337</v>
      </c>
      <c r="BE1423" s="185">
        <f>IF(N1423="základní",J1423,0)</f>
        <v>0</v>
      </c>
      <c r="BF1423" s="185">
        <f>IF(N1423="snížená",J1423,0)</f>
        <v>0</v>
      </c>
      <c r="BG1423" s="185">
        <f>IF(N1423="zákl. přenesená",J1423,0)</f>
        <v>0</v>
      </c>
      <c r="BH1423" s="185">
        <f>IF(N1423="sníž. přenesená",J1423,0)</f>
        <v>0</v>
      </c>
      <c r="BI1423" s="185">
        <f>IF(N1423="nulová",J1423,0)</f>
        <v>0</v>
      </c>
      <c r="BJ1423" s="18" t="s">
        <v>8</v>
      </c>
      <c r="BK1423" s="185">
        <f>ROUND(I1423*H1423,0)</f>
        <v>0</v>
      </c>
      <c r="BL1423" s="18" t="s">
        <v>409</v>
      </c>
      <c r="BM1423" s="184" t="s">
        <v>2242</v>
      </c>
    </row>
    <row r="1424" s="13" customFormat="1">
      <c r="A1424" s="13"/>
      <c r="B1424" s="186"/>
      <c r="C1424" s="13"/>
      <c r="D1424" s="187" t="s">
        <v>345</v>
      </c>
      <c r="E1424" s="188" t="s">
        <v>1</v>
      </c>
      <c r="F1424" s="189" t="s">
        <v>2243</v>
      </c>
      <c r="G1424" s="13"/>
      <c r="H1424" s="190">
        <v>2</v>
      </c>
      <c r="I1424" s="191"/>
      <c r="J1424" s="13"/>
      <c r="K1424" s="13"/>
      <c r="L1424" s="186"/>
      <c r="M1424" s="192"/>
      <c r="N1424" s="193"/>
      <c r="O1424" s="193"/>
      <c r="P1424" s="193"/>
      <c r="Q1424" s="193"/>
      <c r="R1424" s="193"/>
      <c r="S1424" s="193"/>
      <c r="T1424" s="194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188" t="s">
        <v>345</v>
      </c>
      <c r="AU1424" s="188" t="s">
        <v>85</v>
      </c>
      <c r="AV1424" s="13" t="s">
        <v>85</v>
      </c>
      <c r="AW1424" s="13" t="s">
        <v>33</v>
      </c>
      <c r="AX1424" s="13" t="s">
        <v>8</v>
      </c>
      <c r="AY1424" s="188" t="s">
        <v>337</v>
      </c>
    </row>
    <row r="1425" s="2" customFormat="1" ht="16.5" customHeight="1">
      <c r="A1425" s="37"/>
      <c r="B1425" s="172"/>
      <c r="C1425" s="211" t="s">
        <v>2244</v>
      </c>
      <c r="D1425" s="211" t="s">
        <v>400</v>
      </c>
      <c r="E1425" s="212" t="s">
        <v>2245</v>
      </c>
      <c r="F1425" s="213" t="s">
        <v>2246</v>
      </c>
      <c r="G1425" s="214" t="s">
        <v>496</v>
      </c>
      <c r="H1425" s="215">
        <v>1</v>
      </c>
      <c r="I1425" s="216"/>
      <c r="J1425" s="217">
        <f>ROUND(I1425*H1425,0)</f>
        <v>0</v>
      </c>
      <c r="K1425" s="213" t="s">
        <v>1</v>
      </c>
      <c r="L1425" s="218"/>
      <c r="M1425" s="219" t="s">
        <v>1</v>
      </c>
      <c r="N1425" s="220" t="s">
        <v>42</v>
      </c>
      <c r="O1425" s="76"/>
      <c r="P1425" s="182">
        <f>O1425*H1425</f>
        <v>0</v>
      </c>
      <c r="Q1425" s="182">
        <v>0.011900000000000001</v>
      </c>
      <c r="R1425" s="182">
        <f>Q1425*H1425</f>
        <v>0.011900000000000001</v>
      </c>
      <c r="S1425" s="182">
        <v>0</v>
      </c>
      <c r="T1425" s="183">
        <f>S1425*H1425</f>
        <v>0</v>
      </c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R1425" s="184" t="s">
        <v>506</v>
      </c>
      <c r="AT1425" s="184" t="s">
        <v>400</v>
      </c>
      <c r="AU1425" s="184" t="s">
        <v>85</v>
      </c>
      <c r="AY1425" s="18" t="s">
        <v>337</v>
      </c>
      <c r="BE1425" s="185">
        <f>IF(N1425="základní",J1425,0)</f>
        <v>0</v>
      </c>
      <c r="BF1425" s="185">
        <f>IF(N1425="snížená",J1425,0)</f>
        <v>0</v>
      </c>
      <c r="BG1425" s="185">
        <f>IF(N1425="zákl. přenesená",J1425,0)</f>
        <v>0</v>
      </c>
      <c r="BH1425" s="185">
        <f>IF(N1425="sníž. přenesená",J1425,0)</f>
        <v>0</v>
      </c>
      <c r="BI1425" s="185">
        <f>IF(N1425="nulová",J1425,0)</f>
        <v>0</v>
      </c>
      <c r="BJ1425" s="18" t="s">
        <v>8</v>
      </c>
      <c r="BK1425" s="185">
        <f>ROUND(I1425*H1425,0)</f>
        <v>0</v>
      </c>
      <c r="BL1425" s="18" t="s">
        <v>409</v>
      </c>
      <c r="BM1425" s="184" t="s">
        <v>2247</v>
      </c>
    </row>
    <row r="1426" s="13" customFormat="1">
      <c r="A1426" s="13"/>
      <c r="B1426" s="186"/>
      <c r="C1426" s="13"/>
      <c r="D1426" s="187" t="s">
        <v>345</v>
      </c>
      <c r="E1426" s="188" t="s">
        <v>1</v>
      </c>
      <c r="F1426" s="189" t="s">
        <v>8</v>
      </c>
      <c r="G1426" s="13"/>
      <c r="H1426" s="190">
        <v>1</v>
      </c>
      <c r="I1426" s="191"/>
      <c r="J1426" s="13"/>
      <c r="K1426" s="13"/>
      <c r="L1426" s="186"/>
      <c r="M1426" s="192"/>
      <c r="N1426" s="193"/>
      <c r="O1426" s="193"/>
      <c r="P1426" s="193"/>
      <c r="Q1426" s="193"/>
      <c r="R1426" s="193"/>
      <c r="S1426" s="193"/>
      <c r="T1426" s="194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188" t="s">
        <v>345</v>
      </c>
      <c r="AU1426" s="188" t="s">
        <v>85</v>
      </c>
      <c r="AV1426" s="13" t="s">
        <v>85</v>
      </c>
      <c r="AW1426" s="13" t="s">
        <v>33</v>
      </c>
      <c r="AX1426" s="13" t="s">
        <v>8</v>
      </c>
      <c r="AY1426" s="188" t="s">
        <v>337</v>
      </c>
    </row>
    <row r="1427" s="2" customFormat="1" ht="33" customHeight="1">
      <c r="A1427" s="37"/>
      <c r="B1427" s="172"/>
      <c r="C1427" s="173" t="s">
        <v>2248</v>
      </c>
      <c r="D1427" s="173" t="s">
        <v>339</v>
      </c>
      <c r="E1427" s="174" t="s">
        <v>2249</v>
      </c>
      <c r="F1427" s="175" t="s">
        <v>2250</v>
      </c>
      <c r="G1427" s="176" t="s">
        <v>496</v>
      </c>
      <c r="H1427" s="177">
        <v>1</v>
      </c>
      <c r="I1427" s="178"/>
      <c r="J1427" s="179">
        <f>ROUND(I1427*H1427,0)</f>
        <v>0</v>
      </c>
      <c r="K1427" s="175" t="s">
        <v>343</v>
      </c>
      <c r="L1427" s="38"/>
      <c r="M1427" s="180" t="s">
        <v>1</v>
      </c>
      <c r="N1427" s="181" t="s">
        <v>42</v>
      </c>
      <c r="O1427" s="76"/>
      <c r="P1427" s="182">
        <f>O1427*H1427</f>
        <v>0</v>
      </c>
      <c r="Q1427" s="182">
        <v>5.3999999999999998E-05</v>
      </c>
      <c r="R1427" s="182">
        <f>Q1427*H1427</f>
        <v>5.3999999999999998E-05</v>
      </c>
      <c r="S1427" s="182">
        <v>0</v>
      </c>
      <c r="T1427" s="183">
        <f>S1427*H1427</f>
        <v>0</v>
      </c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R1427" s="184" t="s">
        <v>409</v>
      </c>
      <c r="AT1427" s="184" t="s">
        <v>339</v>
      </c>
      <c r="AU1427" s="184" t="s">
        <v>85</v>
      </c>
      <c r="AY1427" s="18" t="s">
        <v>337</v>
      </c>
      <c r="BE1427" s="185">
        <f>IF(N1427="základní",J1427,0)</f>
        <v>0</v>
      </c>
      <c r="BF1427" s="185">
        <f>IF(N1427="snížená",J1427,0)</f>
        <v>0</v>
      </c>
      <c r="BG1427" s="185">
        <f>IF(N1427="zákl. přenesená",J1427,0)</f>
        <v>0</v>
      </c>
      <c r="BH1427" s="185">
        <f>IF(N1427="sníž. přenesená",J1427,0)</f>
        <v>0</v>
      </c>
      <c r="BI1427" s="185">
        <f>IF(N1427="nulová",J1427,0)</f>
        <v>0</v>
      </c>
      <c r="BJ1427" s="18" t="s">
        <v>8</v>
      </c>
      <c r="BK1427" s="185">
        <f>ROUND(I1427*H1427,0)</f>
        <v>0</v>
      </c>
      <c r="BL1427" s="18" t="s">
        <v>409</v>
      </c>
      <c r="BM1427" s="184" t="s">
        <v>2251</v>
      </c>
    </row>
    <row r="1428" s="13" customFormat="1">
      <c r="A1428" s="13"/>
      <c r="B1428" s="186"/>
      <c r="C1428" s="13"/>
      <c r="D1428" s="187" t="s">
        <v>345</v>
      </c>
      <c r="E1428" s="188" t="s">
        <v>1</v>
      </c>
      <c r="F1428" s="189" t="s">
        <v>2252</v>
      </c>
      <c r="G1428" s="13"/>
      <c r="H1428" s="190">
        <v>1</v>
      </c>
      <c r="I1428" s="191"/>
      <c r="J1428" s="13"/>
      <c r="K1428" s="13"/>
      <c r="L1428" s="186"/>
      <c r="M1428" s="192"/>
      <c r="N1428" s="193"/>
      <c r="O1428" s="193"/>
      <c r="P1428" s="193"/>
      <c r="Q1428" s="193"/>
      <c r="R1428" s="193"/>
      <c r="S1428" s="193"/>
      <c r="T1428" s="194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188" t="s">
        <v>345</v>
      </c>
      <c r="AU1428" s="188" t="s">
        <v>85</v>
      </c>
      <c r="AV1428" s="13" t="s">
        <v>85</v>
      </c>
      <c r="AW1428" s="13" t="s">
        <v>33</v>
      </c>
      <c r="AX1428" s="13" t="s">
        <v>8</v>
      </c>
      <c r="AY1428" s="188" t="s">
        <v>337</v>
      </c>
    </row>
    <row r="1429" s="2" customFormat="1" ht="37.8" customHeight="1">
      <c r="A1429" s="37"/>
      <c r="B1429" s="172"/>
      <c r="C1429" s="211" t="s">
        <v>2253</v>
      </c>
      <c r="D1429" s="211" t="s">
        <v>400</v>
      </c>
      <c r="E1429" s="212" t="s">
        <v>2254</v>
      </c>
      <c r="F1429" s="213" t="s">
        <v>2255</v>
      </c>
      <c r="G1429" s="214" t="s">
        <v>496</v>
      </c>
      <c r="H1429" s="215">
        <v>1</v>
      </c>
      <c r="I1429" s="216"/>
      <c r="J1429" s="217">
        <f>ROUND(I1429*H1429,0)</f>
        <v>0</v>
      </c>
      <c r="K1429" s="213" t="s">
        <v>343</v>
      </c>
      <c r="L1429" s="218"/>
      <c r="M1429" s="219" t="s">
        <v>1</v>
      </c>
      <c r="N1429" s="220" t="s">
        <v>42</v>
      </c>
      <c r="O1429" s="76"/>
      <c r="P1429" s="182">
        <f>O1429*H1429</f>
        <v>0</v>
      </c>
      <c r="Q1429" s="182">
        <v>0.02</v>
      </c>
      <c r="R1429" s="182">
        <f>Q1429*H1429</f>
        <v>0.02</v>
      </c>
      <c r="S1429" s="182">
        <v>0</v>
      </c>
      <c r="T1429" s="183">
        <f>S1429*H1429</f>
        <v>0</v>
      </c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/>
      <c r="AR1429" s="184" t="s">
        <v>506</v>
      </c>
      <c r="AT1429" s="184" t="s">
        <v>400</v>
      </c>
      <c r="AU1429" s="184" t="s">
        <v>85</v>
      </c>
      <c r="AY1429" s="18" t="s">
        <v>337</v>
      </c>
      <c r="BE1429" s="185">
        <f>IF(N1429="základní",J1429,0)</f>
        <v>0</v>
      </c>
      <c r="BF1429" s="185">
        <f>IF(N1429="snížená",J1429,0)</f>
        <v>0</v>
      </c>
      <c r="BG1429" s="185">
        <f>IF(N1429="zákl. přenesená",J1429,0)</f>
        <v>0</v>
      </c>
      <c r="BH1429" s="185">
        <f>IF(N1429="sníž. přenesená",J1429,0)</f>
        <v>0</v>
      </c>
      <c r="BI1429" s="185">
        <f>IF(N1429="nulová",J1429,0)</f>
        <v>0</v>
      </c>
      <c r="BJ1429" s="18" t="s">
        <v>8</v>
      </c>
      <c r="BK1429" s="185">
        <f>ROUND(I1429*H1429,0)</f>
        <v>0</v>
      </c>
      <c r="BL1429" s="18" t="s">
        <v>409</v>
      </c>
      <c r="BM1429" s="184" t="s">
        <v>2256</v>
      </c>
    </row>
    <row r="1430" s="13" customFormat="1">
      <c r="A1430" s="13"/>
      <c r="B1430" s="186"/>
      <c r="C1430" s="13"/>
      <c r="D1430" s="187" t="s">
        <v>345</v>
      </c>
      <c r="E1430" s="188" t="s">
        <v>1</v>
      </c>
      <c r="F1430" s="189" t="s">
        <v>2252</v>
      </c>
      <c r="G1430" s="13"/>
      <c r="H1430" s="190">
        <v>1</v>
      </c>
      <c r="I1430" s="191"/>
      <c r="J1430" s="13"/>
      <c r="K1430" s="13"/>
      <c r="L1430" s="186"/>
      <c r="M1430" s="192"/>
      <c r="N1430" s="193"/>
      <c r="O1430" s="193"/>
      <c r="P1430" s="193"/>
      <c r="Q1430" s="193"/>
      <c r="R1430" s="193"/>
      <c r="S1430" s="193"/>
      <c r="T1430" s="194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188" t="s">
        <v>345</v>
      </c>
      <c r="AU1430" s="188" t="s">
        <v>85</v>
      </c>
      <c r="AV1430" s="13" t="s">
        <v>85</v>
      </c>
      <c r="AW1430" s="13" t="s">
        <v>33</v>
      </c>
      <c r="AX1430" s="13" t="s">
        <v>8</v>
      </c>
      <c r="AY1430" s="188" t="s">
        <v>337</v>
      </c>
    </row>
    <row r="1431" s="2" customFormat="1" ht="24.15" customHeight="1">
      <c r="A1431" s="37"/>
      <c r="B1431" s="172"/>
      <c r="C1431" s="173" t="s">
        <v>2257</v>
      </c>
      <c r="D1431" s="173" t="s">
        <v>339</v>
      </c>
      <c r="E1431" s="174" t="s">
        <v>2258</v>
      </c>
      <c r="F1431" s="175" t="s">
        <v>2259</v>
      </c>
      <c r="G1431" s="176" t="s">
        <v>412</v>
      </c>
      <c r="H1431" s="177">
        <v>13.199999999999999</v>
      </c>
      <c r="I1431" s="178"/>
      <c r="J1431" s="179">
        <f>ROUND(I1431*H1431,0)</f>
        <v>0</v>
      </c>
      <c r="K1431" s="175" t="s">
        <v>343</v>
      </c>
      <c r="L1431" s="38"/>
      <c r="M1431" s="180" t="s">
        <v>1</v>
      </c>
      <c r="N1431" s="181" t="s">
        <v>42</v>
      </c>
      <c r="O1431" s="76"/>
      <c r="P1431" s="182">
        <f>O1431*H1431</f>
        <v>0</v>
      </c>
      <c r="Q1431" s="182">
        <v>5.8275E-05</v>
      </c>
      <c r="R1431" s="182">
        <f>Q1431*H1431</f>
        <v>0.00076922999999999998</v>
      </c>
      <c r="S1431" s="182">
        <v>0</v>
      </c>
      <c r="T1431" s="183">
        <f>S1431*H1431</f>
        <v>0</v>
      </c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R1431" s="184" t="s">
        <v>409</v>
      </c>
      <c r="AT1431" s="184" t="s">
        <v>339</v>
      </c>
      <c r="AU1431" s="184" t="s">
        <v>85</v>
      </c>
      <c r="AY1431" s="18" t="s">
        <v>337</v>
      </c>
      <c r="BE1431" s="185">
        <f>IF(N1431="základní",J1431,0)</f>
        <v>0</v>
      </c>
      <c r="BF1431" s="185">
        <f>IF(N1431="snížená",J1431,0)</f>
        <v>0</v>
      </c>
      <c r="BG1431" s="185">
        <f>IF(N1431="zákl. přenesená",J1431,0)</f>
        <v>0</v>
      </c>
      <c r="BH1431" s="185">
        <f>IF(N1431="sníž. přenesená",J1431,0)</f>
        <v>0</v>
      </c>
      <c r="BI1431" s="185">
        <f>IF(N1431="nulová",J1431,0)</f>
        <v>0</v>
      </c>
      <c r="BJ1431" s="18" t="s">
        <v>8</v>
      </c>
      <c r="BK1431" s="185">
        <f>ROUND(I1431*H1431,0)</f>
        <v>0</v>
      </c>
      <c r="BL1431" s="18" t="s">
        <v>409</v>
      </c>
      <c r="BM1431" s="184" t="s">
        <v>2260</v>
      </c>
    </row>
    <row r="1432" s="13" customFormat="1">
      <c r="A1432" s="13"/>
      <c r="B1432" s="186"/>
      <c r="C1432" s="13"/>
      <c r="D1432" s="187" t="s">
        <v>345</v>
      </c>
      <c r="E1432" s="188" t="s">
        <v>1</v>
      </c>
      <c r="F1432" s="189" t="s">
        <v>440</v>
      </c>
      <c r="G1432" s="13"/>
      <c r="H1432" s="190">
        <v>13.199999999999999</v>
      </c>
      <c r="I1432" s="191"/>
      <c r="J1432" s="13"/>
      <c r="K1432" s="13"/>
      <c r="L1432" s="186"/>
      <c r="M1432" s="192"/>
      <c r="N1432" s="193"/>
      <c r="O1432" s="193"/>
      <c r="P1432" s="193"/>
      <c r="Q1432" s="193"/>
      <c r="R1432" s="193"/>
      <c r="S1432" s="193"/>
      <c r="T1432" s="194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188" t="s">
        <v>345</v>
      </c>
      <c r="AU1432" s="188" t="s">
        <v>85</v>
      </c>
      <c r="AV1432" s="13" t="s">
        <v>85</v>
      </c>
      <c r="AW1432" s="13" t="s">
        <v>33</v>
      </c>
      <c r="AX1432" s="13" t="s">
        <v>77</v>
      </c>
      <c r="AY1432" s="188" t="s">
        <v>337</v>
      </c>
    </row>
    <row r="1433" s="14" customFormat="1">
      <c r="A1433" s="14"/>
      <c r="B1433" s="195"/>
      <c r="C1433" s="14"/>
      <c r="D1433" s="187" t="s">
        <v>345</v>
      </c>
      <c r="E1433" s="196" t="s">
        <v>1</v>
      </c>
      <c r="F1433" s="197" t="s">
        <v>2261</v>
      </c>
      <c r="G1433" s="14"/>
      <c r="H1433" s="198">
        <v>13.199999999999999</v>
      </c>
      <c r="I1433" s="199"/>
      <c r="J1433" s="14"/>
      <c r="K1433" s="14"/>
      <c r="L1433" s="195"/>
      <c r="M1433" s="200"/>
      <c r="N1433" s="201"/>
      <c r="O1433" s="201"/>
      <c r="P1433" s="201"/>
      <c r="Q1433" s="201"/>
      <c r="R1433" s="201"/>
      <c r="S1433" s="201"/>
      <c r="T1433" s="202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196" t="s">
        <v>345</v>
      </c>
      <c r="AU1433" s="196" t="s">
        <v>85</v>
      </c>
      <c r="AV1433" s="14" t="s">
        <v>88</v>
      </c>
      <c r="AW1433" s="14" t="s">
        <v>33</v>
      </c>
      <c r="AX1433" s="14" t="s">
        <v>8</v>
      </c>
      <c r="AY1433" s="196" t="s">
        <v>337</v>
      </c>
    </row>
    <row r="1434" s="2" customFormat="1" ht="16.5" customHeight="1">
      <c r="A1434" s="37"/>
      <c r="B1434" s="172"/>
      <c r="C1434" s="211" t="s">
        <v>2262</v>
      </c>
      <c r="D1434" s="211" t="s">
        <v>400</v>
      </c>
      <c r="E1434" s="212" t="s">
        <v>2263</v>
      </c>
      <c r="F1434" s="213" t="s">
        <v>2264</v>
      </c>
      <c r="G1434" s="214" t="s">
        <v>412</v>
      </c>
      <c r="H1434" s="215">
        <v>13.199999999999999</v>
      </c>
      <c r="I1434" s="216"/>
      <c r="J1434" s="217">
        <f>ROUND(I1434*H1434,0)</f>
        <v>0</v>
      </c>
      <c r="K1434" s="213" t="s">
        <v>1</v>
      </c>
      <c r="L1434" s="218"/>
      <c r="M1434" s="219" t="s">
        <v>1</v>
      </c>
      <c r="N1434" s="220" t="s">
        <v>42</v>
      </c>
      <c r="O1434" s="76"/>
      <c r="P1434" s="182">
        <f>O1434*H1434</f>
        <v>0</v>
      </c>
      <c r="Q1434" s="182">
        <v>0.001</v>
      </c>
      <c r="R1434" s="182">
        <f>Q1434*H1434</f>
        <v>0.0132</v>
      </c>
      <c r="S1434" s="182">
        <v>0</v>
      </c>
      <c r="T1434" s="183">
        <f>S1434*H1434</f>
        <v>0</v>
      </c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R1434" s="184" t="s">
        <v>506</v>
      </c>
      <c r="AT1434" s="184" t="s">
        <v>400</v>
      </c>
      <c r="AU1434" s="184" t="s">
        <v>85</v>
      </c>
      <c r="AY1434" s="18" t="s">
        <v>337</v>
      </c>
      <c r="BE1434" s="185">
        <f>IF(N1434="základní",J1434,0)</f>
        <v>0</v>
      </c>
      <c r="BF1434" s="185">
        <f>IF(N1434="snížená",J1434,0)</f>
        <v>0</v>
      </c>
      <c r="BG1434" s="185">
        <f>IF(N1434="zákl. přenesená",J1434,0)</f>
        <v>0</v>
      </c>
      <c r="BH1434" s="185">
        <f>IF(N1434="sníž. přenesená",J1434,0)</f>
        <v>0</v>
      </c>
      <c r="BI1434" s="185">
        <f>IF(N1434="nulová",J1434,0)</f>
        <v>0</v>
      </c>
      <c r="BJ1434" s="18" t="s">
        <v>8</v>
      </c>
      <c r="BK1434" s="185">
        <f>ROUND(I1434*H1434,0)</f>
        <v>0</v>
      </c>
      <c r="BL1434" s="18" t="s">
        <v>409</v>
      </c>
      <c r="BM1434" s="184" t="s">
        <v>2265</v>
      </c>
    </row>
    <row r="1435" s="13" customFormat="1">
      <c r="A1435" s="13"/>
      <c r="B1435" s="186"/>
      <c r="C1435" s="13"/>
      <c r="D1435" s="187" t="s">
        <v>345</v>
      </c>
      <c r="E1435" s="188" t="s">
        <v>1</v>
      </c>
      <c r="F1435" s="189" t="s">
        <v>440</v>
      </c>
      <c r="G1435" s="13"/>
      <c r="H1435" s="190">
        <v>13.199999999999999</v>
      </c>
      <c r="I1435" s="191"/>
      <c r="J1435" s="13"/>
      <c r="K1435" s="13"/>
      <c r="L1435" s="186"/>
      <c r="M1435" s="192"/>
      <c r="N1435" s="193"/>
      <c r="O1435" s="193"/>
      <c r="P1435" s="193"/>
      <c r="Q1435" s="193"/>
      <c r="R1435" s="193"/>
      <c r="S1435" s="193"/>
      <c r="T1435" s="194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188" t="s">
        <v>345</v>
      </c>
      <c r="AU1435" s="188" t="s">
        <v>85</v>
      </c>
      <c r="AV1435" s="13" t="s">
        <v>85</v>
      </c>
      <c r="AW1435" s="13" t="s">
        <v>33</v>
      </c>
      <c r="AX1435" s="13" t="s">
        <v>77</v>
      </c>
      <c r="AY1435" s="188" t="s">
        <v>337</v>
      </c>
    </row>
    <row r="1436" s="14" customFormat="1">
      <c r="A1436" s="14"/>
      <c r="B1436" s="195"/>
      <c r="C1436" s="14"/>
      <c r="D1436" s="187" t="s">
        <v>345</v>
      </c>
      <c r="E1436" s="196" t="s">
        <v>1</v>
      </c>
      <c r="F1436" s="197" t="s">
        <v>2261</v>
      </c>
      <c r="G1436" s="14"/>
      <c r="H1436" s="198">
        <v>13.199999999999999</v>
      </c>
      <c r="I1436" s="199"/>
      <c r="J1436" s="14"/>
      <c r="K1436" s="14"/>
      <c r="L1436" s="195"/>
      <c r="M1436" s="200"/>
      <c r="N1436" s="201"/>
      <c r="O1436" s="201"/>
      <c r="P1436" s="201"/>
      <c r="Q1436" s="201"/>
      <c r="R1436" s="201"/>
      <c r="S1436" s="201"/>
      <c r="T1436" s="202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196" t="s">
        <v>345</v>
      </c>
      <c r="AU1436" s="196" t="s">
        <v>85</v>
      </c>
      <c r="AV1436" s="14" t="s">
        <v>88</v>
      </c>
      <c r="AW1436" s="14" t="s">
        <v>33</v>
      </c>
      <c r="AX1436" s="14" t="s">
        <v>8</v>
      </c>
      <c r="AY1436" s="196" t="s">
        <v>337</v>
      </c>
    </row>
    <row r="1437" s="2" customFormat="1" ht="24.15" customHeight="1">
      <c r="A1437" s="37"/>
      <c r="B1437" s="172"/>
      <c r="C1437" s="173" t="s">
        <v>2266</v>
      </c>
      <c r="D1437" s="173" t="s">
        <v>339</v>
      </c>
      <c r="E1437" s="174" t="s">
        <v>2267</v>
      </c>
      <c r="F1437" s="175" t="s">
        <v>2268</v>
      </c>
      <c r="G1437" s="176" t="s">
        <v>412</v>
      </c>
      <c r="H1437" s="177">
        <v>137.5</v>
      </c>
      <c r="I1437" s="178"/>
      <c r="J1437" s="179">
        <f>ROUND(I1437*H1437,0)</f>
        <v>0</v>
      </c>
      <c r="K1437" s="175" t="s">
        <v>343</v>
      </c>
      <c r="L1437" s="38"/>
      <c r="M1437" s="180" t="s">
        <v>1</v>
      </c>
      <c r="N1437" s="181" t="s">
        <v>42</v>
      </c>
      <c r="O1437" s="76"/>
      <c r="P1437" s="182">
        <f>O1437*H1437</f>
        <v>0</v>
      </c>
      <c r="Q1437" s="182">
        <v>5.1262499999999999E-05</v>
      </c>
      <c r="R1437" s="182">
        <f>Q1437*H1437</f>
        <v>0.0070485937500000002</v>
      </c>
      <c r="S1437" s="182">
        <v>0</v>
      </c>
      <c r="T1437" s="183">
        <f>S1437*H1437</f>
        <v>0</v>
      </c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R1437" s="184" t="s">
        <v>409</v>
      </c>
      <c r="AT1437" s="184" t="s">
        <v>339</v>
      </c>
      <c r="AU1437" s="184" t="s">
        <v>85</v>
      </c>
      <c r="AY1437" s="18" t="s">
        <v>337</v>
      </c>
      <c r="BE1437" s="185">
        <f>IF(N1437="základní",J1437,0)</f>
        <v>0</v>
      </c>
      <c r="BF1437" s="185">
        <f>IF(N1437="snížená",J1437,0)</f>
        <v>0</v>
      </c>
      <c r="BG1437" s="185">
        <f>IF(N1437="zákl. přenesená",J1437,0)</f>
        <v>0</v>
      </c>
      <c r="BH1437" s="185">
        <f>IF(N1437="sníž. přenesená",J1437,0)</f>
        <v>0</v>
      </c>
      <c r="BI1437" s="185">
        <f>IF(N1437="nulová",J1437,0)</f>
        <v>0</v>
      </c>
      <c r="BJ1437" s="18" t="s">
        <v>8</v>
      </c>
      <c r="BK1437" s="185">
        <f>ROUND(I1437*H1437,0)</f>
        <v>0</v>
      </c>
      <c r="BL1437" s="18" t="s">
        <v>409</v>
      </c>
      <c r="BM1437" s="184" t="s">
        <v>2269</v>
      </c>
    </row>
    <row r="1438" s="13" customFormat="1">
      <c r="A1438" s="13"/>
      <c r="B1438" s="186"/>
      <c r="C1438" s="13"/>
      <c r="D1438" s="187" t="s">
        <v>345</v>
      </c>
      <c r="E1438" s="188" t="s">
        <v>1</v>
      </c>
      <c r="F1438" s="189" t="s">
        <v>2270</v>
      </c>
      <c r="G1438" s="13"/>
      <c r="H1438" s="190">
        <v>137.5</v>
      </c>
      <c r="I1438" s="191"/>
      <c r="J1438" s="13"/>
      <c r="K1438" s="13"/>
      <c r="L1438" s="186"/>
      <c r="M1438" s="192"/>
      <c r="N1438" s="193"/>
      <c r="O1438" s="193"/>
      <c r="P1438" s="193"/>
      <c r="Q1438" s="193"/>
      <c r="R1438" s="193"/>
      <c r="S1438" s="193"/>
      <c r="T1438" s="194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188" t="s">
        <v>345</v>
      </c>
      <c r="AU1438" s="188" t="s">
        <v>85</v>
      </c>
      <c r="AV1438" s="13" t="s">
        <v>85</v>
      </c>
      <c r="AW1438" s="13" t="s">
        <v>33</v>
      </c>
      <c r="AX1438" s="13" t="s">
        <v>77</v>
      </c>
      <c r="AY1438" s="188" t="s">
        <v>337</v>
      </c>
    </row>
    <row r="1439" s="14" customFormat="1">
      <c r="A1439" s="14"/>
      <c r="B1439" s="195"/>
      <c r="C1439" s="14"/>
      <c r="D1439" s="187" t="s">
        <v>345</v>
      </c>
      <c r="E1439" s="196" t="s">
        <v>1</v>
      </c>
      <c r="F1439" s="197" t="s">
        <v>2271</v>
      </c>
      <c r="G1439" s="14"/>
      <c r="H1439" s="198">
        <v>137.5</v>
      </c>
      <c r="I1439" s="199"/>
      <c r="J1439" s="14"/>
      <c r="K1439" s="14"/>
      <c r="L1439" s="195"/>
      <c r="M1439" s="200"/>
      <c r="N1439" s="201"/>
      <c r="O1439" s="201"/>
      <c r="P1439" s="201"/>
      <c r="Q1439" s="201"/>
      <c r="R1439" s="201"/>
      <c r="S1439" s="201"/>
      <c r="T1439" s="202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196" t="s">
        <v>345</v>
      </c>
      <c r="AU1439" s="196" t="s">
        <v>85</v>
      </c>
      <c r="AV1439" s="14" t="s">
        <v>88</v>
      </c>
      <c r="AW1439" s="14" t="s">
        <v>33</v>
      </c>
      <c r="AX1439" s="14" t="s">
        <v>8</v>
      </c>
      <c r="AY1439" s="196" t="s">
        <v>337</v>
      </c>
    </row>
    <row r="1440" s="2" customFormat="1" ht="16.5" customHeight="1">
      <c r="A1440" s="37"/>
      <c r="B1440" s="172"/>
      <c r="C1440" s="211" t="s">
        <v>2272</v>
      </c>
      <c r="D1440" s="211" t="s">
        <v>400</v>
      </c>
      <c r="E1440" s="212" t="s">
        <v>2273</v>
      </c>
      <c r="F1440" s="213" t="s">
        <v>2274</v>
      </c>
      <c r="G1440" s="214" t="s">
        <v>412</v>
      </c>
      <c r="H1440" s="215">
        <v>137.5</v>
      </c>
      <c r="I1440" s="216"/>
      <c r="J1440" s="217">
        <f>ROUND(I1440*H1440,0)</f>
        <v>0</v>
      </c>
      <c r="K1440" s="213" t="s">
        <v>1</v>
      </c>
      <c r="L1440" s="218"/>
      <c r="M1440" s="219" t="s">
        <v>1</v>
      </c>
      <c r="N1440" s="220" t="s">
        <v>42</v>
      </c>
      <c r="O1440" s="76"/>
      <c r="P1440" s="182">
        <f>O1440*H1440</f>
        <v>0</v>
      </c>
      <c r="Q1440" s="182">
        <v>0.001</v>
      </c>
      <c r="R1440" s="182">
        <f>Q1440*H1440</f>
        <v>0.13750000000000001</v>
      </c>
      <c r="S1440" s="182">
        <v>0</v>
      </c>
      <c r="T1440" s="183">
        <f>S1440*H1440</f>
        <v>0</v>
      </c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R1440" s="184" t="s">
        <v>506</v>
      </c>
      <c r="AT1440" s="184" t="s">
        <v>400</v>
      </c>
      <c r="AU1440" s="184" t="s">
        <v>85</v>
      </c>
      <c r="AY1440" s="18" t="s">
        <v>337</v>
      </c>
      <c r="BE1440" s="185">
        <f>IF(N1440="základní",J1440,0)</f>
        <v>0</v>
      </c>
      <c r="BF1440" s="185">
        <f>IF(N1440="snížená",J1440,0)</f>
        <v>0</v>
      </c>
      <c r="BG1440" s="185">
        <f>IF(N1440="zákl. přenesená",J1440,0)</f>
        <v>0</v>
      </c>
      <c r="BH1440" s="185">
        <f>IF(N1440="sníž. přenesená",J1440,0)</f>
        <v>0</v>
      </c>
      <c r="BI1440" s="185">
        <f>IF(N1440="nulová",J1440,0)</f>
        <v>0</v>
      </c>
      <c r="BJ1440" s="18" t="s">
        <v>8</v>
      </c>
      <c r="BK1440" s="185">
        <f>ROUND(I1440*H1440,0)</f>
        <v>0</v>
      </c>
      <c r="BL1440" s="18" t="s">
        <v>409</v>
      </c>
      <c r="BM1440" s="184" t="s">
        <v>2275</v>
      </c>
    </row>
    <row r="1441" s="13" customFormat="1">
      <c r="A1441" s="13"/>
      <c r="B1441" s="186"/>
      <c r="C1441" s="13"/>
      <c r="D1441" s="187" t="s">
        <v>345</v>
      </c>
      <c r="E1441" s="188" t="s">
        <v>1</v>
      </c>
      <c r="F1441" s="189" t="s">
        <v>2270</v>
      </c>
      <c r="G1441" s="13"/>
      <c r="H1441" s="190">
        <v>137.5</v>
      </c>
      <c r="I1441" s="191"/>
      <c r="J1441" s="13"/>
      <c r="K1441" s="13"/>
      <c r="L1441" s="186"/>
      <c r="M1441" s="192"/>
      <c r="N1441" s="193"/>
      <c r="O1441" s="193"/>
      <c r="P1441" s="193"/>
      <c r="Q1441" s="193"/>
      <c r="R1441" s="193"/>
      <c r="S1441" s="193"/>
      <c r="T1441" s="194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188" t="s">
        <v>345</v>
      </c>
      <c r="AU1441" s="188" t="s">
        <v>85</v>
      </c>
      <c r="AV1441" s="13" t="s">
        <v>85</v>
      </c>
      <c r="AW1441" s="13" t="s">
        <v>33</v>
      </c>
      <c r="AX1441" s="13" t="s">
        <v>77</v>
      </c>
      <c r="AY1441" s="188" t="s">
        <v>337</v>
      </c>
    </row>
    <row r="1442" s="14" customFormat="1">
      <c r="A1442" s="14"/>
      <c r="B1442" s="195"/>
      <c r="C1442" s="14"/>
      <c r="D1442" s="187" t="s">
        <v>345</v>
      </c>
      <c r="E1442" s="196" t="s">
        <v>1</v>
      </c>
      <c r="F1442" s="197" t="s">
        <v>2271</v>
      </c>
      <c r="G1442" s="14"/>
      <c r="H1442" s="198">
        <v>137.5</v>
      </c>
      <c r="I1442" s="199"/>
      <c r="J1442" s="14"/>
      <c r="K1442" s="14"/>
      <c r="L1442" s="195"/>
      <c r="M1442" s="200"/>
      <c r="N1442" s="201"/>
      <c r="O1442" s="201"/>
      <c r="P1442" s="201"/>
      <c r="Q1442" s="201"/>
      <c r="R1442" s="201"/>
      <c r="S1442" s="201"/>
      <c r="T1442" s="202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196" t="s">
        <v>345</v>
      </c>
      <c r="AU1442" s="196" t="s">
        <v>85</v>
      </c>
      <c r="AV1442" s="14" t="s">
        <v>88</v>
      </c>
      <c r="AW1442" s="14" t="s">
        <v>33</v>
      </c>
      <c r="AX1442" s="14" t="s">
        <v>8</v>
      </c>
      <c r="AY1442" s="196" t="s">
        <v>337</v>
      </c>
    </row>
    <row r="1443" s="2" customFormat="1" ht="24.15" customHeight="1">
      <c r="A1443" s="37"/>
      <c r="B1443" s="172"/>
      <c r="C1443" s="173" t="s">
        <v>2276</v>
      </c>
      <c r="D1443" s="173" t="s">
        <v>339</v>
      </c>
      <c r="E1443" s="174" t="s">
        <v>2277</v>
      </c>
      <c r="F1443" s="175" t="s">
        <v>2278</v>
      </c>
      <c r="G1443" s="176" t="s">
        <v>412</v>
      </c>
      <c r="H1443" s="177">
        <v>3247.0999999999999</v>
      </c>
      <c r="I1443" s="178"/>
      <c r="J1443" s="179">
        <f>ROUND(I1443*H1443,0)</f>
        <v>0</v>
      </c>
      <c r="K1443" s="175" t="s">
        <v>343</v>
      </c>
      <c r="L1443" s="38"/>
      <c r="M1443" s="180" t="s">
        <v>1</v>
      </c>
      <c r="N1443" s="181" t="s">
        <v>42</v>
      </c>
      <c r="O1443" s="76"/>
      <c r="P1443" s="182">
        <f>O1443*H1443</f>
        <v>0</v>
      </c>
      <c r="Q1443" s="182">
        <v>4.6999999999999997E-05</v>
      </c>
      <c r="R1443" s="182">
        <f>Q1443*H1443</f>
        <v>0.15261369999999999</v>
      </c>
      <c r="S1443" s="182">
        <v>0</v>
      </c>
      <c r="T1443" s="183">
        <f>S1443*H1443</f>
        <v>0</v>
      </c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37"/>
      <c r="AE1443" s="37"/>
      <c r="AR1443" s="184" t="s">
        <v>409</v>
      </c>
      <c r="AT1443" s="184" t="s">
        <v>339</v>
      </c>
      <c r="AU1443" s="184" t="s">
        <v>85</v>
      </c>
      <c r="AY1443" s="18" t="s">
        <v>337</v>
      </c>
      <c r="BE1443" s="185">
        <f>IF(N1443="základní",J1443,0)</f>
        <v>0</v>
      </c>
      <c r="BF1443" s="185">
        <f>IF(N1443="snížená",J1443,0)</f>
        <v>0</v>
      </c>
      <c r="BG1443" s="185">
        <f>IF(N1443="zákl. přenesená",J1443,0)</f>
        <v>0</v>
      </c>
      <c r="BH1443" s="185">
        <f>IF(N1443="sníž. přenesená",J1443,0)</f>
        <v>0</v>
      </c>
      <c r="BI1443" s="185">
        <f>IF(N1443="nulová",J1443,0)</f>
        <v>0</v>
      </c>
      <c r="BJ1443" s="18" t="s">
        <v>8</v>
      </c>
      <c r="BK1443" s="185">
        <f>ROUND(I1443*H1443,0)</f>
        <v>0</v>
      </c>
      <c r="BL1443" s="18" t="s">
        <v>409</v>
      </c>
      <c r="BM1443" s="184" t="s">
        <v>2279</v>
      </c>
    </row>
    <row r="1444" s="13" customFormat="1">
      <c r="A1444" s="13"/>
      <c r="B1444" s="186"/>
      <c r="C1444" s="13"/>
      <c r="D1444" s="187" t="s">
        <v>345</v>
      </c>
      <c r="E1444" s="188" t="s">
        <v>1</v>
      </c>
      <c r="F1444" s="189" t="s">
        <v>2280</v>
      </c>
      <c r="G1444" s="13"/>
      <c r="H1444" s="190">
        <v>3247.0999999999999</v>
      </c>
      <c r="I1444" s="191"/>
      <c r="J1444" s="13"/>
      <c r="K1444" s="13"/>
      <c r="L1444" s="186"/>
      <c r="M1444" s="192"/>
      <c r="N1444" s="193"/>
      <c r="O1444" s="193"/>
      <c r="P1444" s="193"/>
      <c r="Q1444" s="193"/>
      <c r="R1444" s="193"/>
      <c r="S1444" s="193"/>
      <c r="T1444" s="194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188" t="s">
        <v>345</v>
      </c>
      <c r="AU1444" s="188" t="s">
        <v>85</v>
      </c>
      <c r="AV1444" s="13" t="s">
        <v>85</v>
      </c>
      <c r="AW1444" s="13" t="s">
        <v>33</v>
      </c>
      <c r="AX1444" s="13" t="s">
        <v>77</v>
      </c>
      <c r="AY1444" s="188" t="s">
        <v>337</v>
      </c>
    </row>
    <row r="1445" s="14" customFormat="1">
      <c r="A1445" s="14"/>
      <c r="B1445" s="195"/>
      <c r="C1445" s="14"/>
      <c r="D1445" s="187" t="s">
        <v>345</v>
      </c>
      <c r="E1445" s="196" t="s">
        <v>1</v>
      </c>
      <c r="F1445" s="197" t="s">
        <v>2281</v>
      </c>
      <c r="G1445" s="14"/>
      <c r="H1445" s="198">
        <v>3247.0999999999999</v>
      </c>
      <c r="I1445" s="199"/>
      <c r="J1445" s="14"/>
      <c r="K1445" s="14"/>
      <c r="L1445" s="195"/>
      <c r="M1445" s="200"/>
      <c r="N1445" s="201"/>
      <c r="O1445" s="201"/>
      <c r="P1445" s="201"/>
      <c r="Q1445" s="201"/>
      <c r="R1445" s="201"/>
      <c r="S1445" s="201"/>
      <c r="T1445" s="202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196" t="s">
        <v>345</v>
      </c>
      <c r="AU1445" s="196" t="s">
        <v>85</v>
      </c>
      <c r="AV1445" s="14" t="s">
        <v>88</v>
      </c>
      <c r="AW1445" s="14" t="s">
        <v>33</v>
      </c>
      <c r="AX1445" s="14" t="s">
        <v>8</v>
      </c>
      <c r="AY1445" s="196" t="s">
        <v>337</v>
      </c>
    </row>
    <row r="1446" s="2" customFormat="1" ht="16.5" customHeight="1">
      <c r="A1446" s="37"/>
      <c r="B1446" s="172"/>
      <c r="C1446" s="211" t="s">
        <v>2282</v>
      </c>
      <c r="D1446" s="211" t="s">
        <v>400</v>
      </c>
      <c r="E1446" s="212" t="s">
        <v>2283</v>
      </c>
      <c r="F1446" s="213" t="s">
        <v>2284</v>
      </c>
      <c r="G1446" s="214" t="s">
        <v>412</v>
      </c>
      <c r="H1446" s="215">
        <v>3247.0999999999999</v>
      </c>
      <c r="I1446" s="216"/>
      <c r="J1446" s="217">
        <f>ROUND(I1446*H1446,0)</f>
        <v>0</v>
      </c>
      <c r="K1446" s="213" t="s">
        <v>1</v>
      </c>
      <c r="L1446" s="218"/>
      <c r="M1446" s="219" t="s">
        <v>1</v>
      </c>
      <c r="N1446" s="220" t="s">
        <v>42</v>
      </c>
      <c r="O1446" s="76"/>
      <c r="P1446" s="182">
        <f>O1446*H1446</f>
        <v>0</v>
      </c>
      <c r="Q1446" s="182">
        <v>0.001</v>
      </c>
      <c r="R1446" s="182">
        <f>Q1446*H1446</f>
        <v>3.2471000000000001</v>
      </c>
      <c r="S1446" s="182">
        <v>0</v>
      </c>
      <c r="T1446" s="183">
        <f>S1446*H1446</f>
        <v>0</v>
      </c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R1446" s="184" t="s">
        <v>506</v>
      </c>
      <c r="AT1446" s="184" t="s">
        <v>400</v>
      </c>
      <c r="AU1446" s="184" t="s">
        <v>85</v>
      </c>
      <c r="AY1446" s="18" t="s">
        <v>337</v>
      </c>
      <c r="BE1446" s="185">
        <f>IF(N1446="základní",J1446,0)</f>
        <v>0</v>
      </c>
      <c r="BF1446" s="185">
        <f>IF(N1446="snížená",J1446,0)</f>
        <v>0</v>
      </c>
      <c r="BG1446" s="185">
        <f>IF(N1446="zákl. přenesená",J1446,0)</f>
        <v>0</v>
      </c>
      <c r="BH1446" s="185">
        <f>IF(N1446="sníž. přenesená",J1446,0)</f>
        <v>0</v>
      </c>
      <c r="BI1446" s="185">
        <f>IF(N1446="nulová",J1446,0)</f>
        <v>0</v>
      </c>
      <c r="BJ1446" s="18" t="s">
        <v>8</v>
      </c>
      <c r="BK1446" s="185">
        <f>ROUND(I1446*H1446,0)</f>
        <v>0</v>
      </c>
      <c r="BL1446" s="18" t="s">
        <v>409</v>
      </c>
      <c r="BM1446" s="184" t="s">
        <v>2285</v>
      </c>
    </row>
    <row r="1447" s="13" customFormat="1">
      <c r="A1447" s="13"/>
      <c r="B1447" s="186"/>
      <c r="C1447" s="13"/>
      <c r="D1447" s="187" t="s">
        <v>345</v>
      </c>
      <c r="E1447" s="188" t="s">
        <v>1</v>
      </c>
      <c r="F1447" s="189" t="s">
        <v>2280</v>
      </c>
      <c r="G1447" s="13"/>
      <c r="H1447" s="190">
        <v>3247.0999999999999</v>
      </c>
      <c r="I1447" s="191"/>
      <c r="J1447" s="13"/>
      <c r="K1447" s="13"/>
      <c r="L1447" s="186"/>
      <c r="M1447" s="192"/>
      <c r="N1447" s="193"/>
      <c r="O1447" s="193"/>
      <c r="P1447" s="193"/>
      <c r="Q1447" s="193"/>
      <c r="R1447" s="193"/>
      <c r="S1447" s="193"/>
      <c r="T1447" s="194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188" t="s">
        <v>345</v>
      </c>
      <c r="AU1447" s="188" t="s">
        <v>85</v>
      </c>
      <c r="AV1447" s="13" t="s">
        <v>85</v>
      </c>
      <c r="AW1447" s="13" t="s">
        <v>33</v>
      </c>
      <c r="AX1447" s="13" t="s">
        <v>77</v>
      </c>
      <c r="AY1447" s="188" t="s">
        <v>337</v>
      </c>
    </row>
    <row r="1448" s="14" customFormat="1">
      <c r="A1448" s="14"/>
      <c r="B1448" s="195"/>
      <c r="C1448" s="14"/>
      <c r="D1448" s="187" t="s">
        <v>345</v>
      </c>
      <c r="E1448" s="196" t="s">
        <v>1</v>
      </c>
      <c r="F1448" s="197" t="s">
        <v>2281</v>
      </c>
      <c r="G1448" s="14"/>
      <c r="H1448" s="198">
        <v>3247.0999999999999</v>
      </c>
      <c r="I1448" s="199"/>
      <c r="J1448" s="14"/>
      <c r="K1448" s="14"/>
      <c r="L1448" s="195"/>
      <c r="M1448" s="200"/>
      <c r="N1448" s="201"/>
      <c r="O1448" s="201"/>
      <c r="P1448" s="201"/>
      <c r="Q1448" s="201"/>
      <c r="R1448" s="201"/>
      <c r="S1448" s="201"/>
      <c r="T1448" s="202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196" t="s">
        <v>345</v>
      </c>
      <c r="AU1448" s="196" t="s">
        <v>85</v>
      </c>
      <c r="AV1448" s="14" t="s">
        <v>88</v>
      </c>
      <c r="AW1448" s="14" t="s">
        <v>33</v>
      </c>
      <c r="AX1448" s="14" t="s">
        <v>8</v>
      </c>
      <c r="AY1448" s="196" t="s">
        <v>337</v>
      </c>
    </row>
    <row r="1449" s="2" customFormat="1" ht="24.15" customHeight="1">
      <c r="A1449" s="37"/>
      <c r="B1449" s="172"/>
      <c r="C1449" s="173" t="s">
        <v>2286</v>
      </c>
      <c r="D1449" s="173" t="s">
        <v>339</v>
      </c>
      <c r="E1449" s="174" t="s">
        <v>2287</v>
      </c>
      <c r="F1449" s="175" t="s">
        <v>2288</v>
      </c>
      <c r="G1449" s="176" t="s">
        <v>412</v>
      </c>
      <c r="H1449" s="177">
        <v>118.38</v>
      </c>
      <c r="I1449" s="178"/>
      <c r="J1449" s="179">
        <f>ROUND(I1449*H1449,0)</f>
        <v>0</v>
      </c>
      <c r="K1449" s="175" t="s">
        <v>343</v>
      </c>
      <c r="L1449" s="38"/>
      <c r="M1449" s="180" t="s">
        <v>1</v>
      </c>
      <c r="N1449" s="181" t="s">
        <v>42</v>
      </c>
      <c r="O1449" s="76"/>
      <c r="P1449" s="182">
        <f>O1449*H1449</f>
        <v>0</v>
      </c>
      <c r="Q1449" s="182">
        <v>0</v>
      </c>
      <c r="R1449" s="182">
        <f>Q1449*H1449</f>
        <v>0</v>
      </c>
      <c r="S1449" s="182">
        <v>0.001</v>
      </c>
      <c r="T1449" s="183">
        <f>S1449*H1449</f>
        <v>0.11838</v>
      </c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R1449" s="184" t="s">
        <v>409</v>
      </c>
      <c r="AT1449" s="184" t="s">
        <v>339</v>
      </c>
      <c r="AU1449" s="184" t="s">
        <v>85</v>
      </c>
      <c r="AY1449" s="18" t="s">
        <v>337</v>
      </c>
      <c r="BE1449" s="185">
        <f>IF(N1449="základní",J1449,0)</f>
        <v>0</v>
      </c>
      <c r="BF1449" s="185">
        <f>IF(N1449="snížená",J1449,0)</f>
        <v>0</v>
      </c>
      <c r="BG1449" s="185">
        <f>IF(N1449="zákl. přenesená",J1449,0)</f>
        <v>0</v>
      </c>
      <c r="BH1449" s="185">
        <f>IF(N1449="sníž. přenesená",J1449,0)</f>
        <v>0</v>
      </c>
      <c r="BI1449" s="185">
        <f>IF(N1449="nulová",J1449,0)</f>
        <v>0</v>
      </c>
      <c r="BJ1449" s="18" t="s">
        <v>8</v>
      </c>
      <c r="BK1449" s="185">
        <f>ROUND(I1449*H1449,0)</f>
        <v>0</v>
      </c>
      <c r="BL1449" s="18" t="s">
        <v>409</v>
      </c>
      <c r="BM1449" s="184" t="s">
        <v>2289</v>
      </c>
    </row>
    <row r="1450" s="13" customFormat="1">
      <c r="A1450" s="13"/>
      <c r="B1450" s="186"/>
      <c r="C1450" s="13"/>
      <c r="D1450" s="187" t="s">
        <v>345</v>
      </c>
      <c r="E1450" s="188" t="s">
        <v>1</v>
      </c>
      <c r="F1450" s="189" t="s">
        <v>2290</v>
      </c>
      <c r="G1450" s="13"/>
      <c r="H1450" s="190">
        <v>118.38</v>
      </c>
      <c r="I1450" s="191"/>
      <c r="J1450" s="13"/>
      <c r="K1450" s="13"/>
      <c r="L1450" s="186"/>
      <c r="M1450" s="192"/>
      <c r="N1450" s="193"/>
      <c r="O1450" s="193"/>
      <c r="P1450" s="193"/>
      <c r="Q1450" s="193"/>
      <c r="R1450" s="193"/>
      <c r="S1450" s="193"/>
      <c r="T1450" s="194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188" t="s">
        <v>345</v>
      </c>
      <c r="AU1450" s="188" t="s">
        <v>85</v>
      </c>
      <c r="AV1450" s="13" t="s">
        <v>85</v>
      </c>
      <c r="AW1450" s="13" t="s">
        <v>33</v>
      </c>
      <c r="AX1450" s="13" t="s">
        <v>8</v>
      </c>
      <c r="AY1450" s="188" t="s">
        <v>337</v>
      </c>
    </row>
    <row r="1451" s="2" customFormat="1" ht="33" customHeight="1">
      <c r="A1451" s="37"/>
      <c r="B1451" s="172"/>
      <c r="C1451" s="173" t="s">
        <v>2291</v>
      </c>
      <c r="D1451" s="173" t="s">
        <v>339</v>
      </c>
      <c r="E1451" s="174" t="s">
        <v>2292</v>
      </c>
      <c r="F1451" s="175" t="s">
        <v>2293</v>
      </c>
      <c r="G1451" s="176" t="s">
        <v>403</v>
      </c>
      <c r="H1451" s="177">
        <v>4.3259999999999996</v>
      </c>
      <c r="I1451" s="178"/>
      <c r="J1451" s="179">
        <f>ROUND(I1451*H1451,0)</f>
        <v>0</v>
      </c>
      <c r="K1451" s="175" t="s">
        <v>343</v>
      </c>
      <c r="L1451" s="38"/>
      <c r="M1451" s="180" t="s">
        <v>1</v>
      </c>
      <c r="N1451" s="181" t="s">
        <v>42</v>
      </c>
      <c r="O1451" s="76"/>
      <c r="P1451" s="182">
        <f>O1451*H1451</f>
        <v>0</v>
      </c>
      <c r="Q1451" s="182">
        <v>0</v>
      </c>
      <c r="R1451" s="182">
        <f>Q1451*H1451</f>
        <v>0</v>
      </c>
      <c r="S1451" s="182">
        <v>0</v>
      </c>
      <c r="T1451" s="183">
        <f>S1451*H1451</f>
        <v>0</v>
      </c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R1451" s="184" t="s">
        <v>409</v>
      </c>
      <c r="AT1451" s="184" t="s">
        <v>339</v>
      </c>
      <c r="AU1451" s="184" t="s">
        <v>85</v>
      </c>
      <c r="AY1451" s="18" t="s">
        <v>337</v>
      </c>
      <c r="BE1451" s="185">
        <f>IF(N1451="základní",J1451,0)</f>
        <v>0</v>
      </c>
      <c r="BF1451" s="185">
        <f>IF(N1451="snížená",J1451,0)</f>
        <v>0</v>
      </c>
      <c r="BG1451" s="185">
        <f>IF(N1451="zákl. přenesená",J1451,0)</f>
        <v>0</v>
      </c>
      <c r="BH1451" s="185">
        <f>IF(N1451="sníž. přenesená",J1451,0)</f>
        <v>0</v>
      </c>
      <c r="BI1451" s="185">
        <f>IF(N1451="nulová",J1451,0)</f>
        <v>0</v>
      </c>
      <c r="BJ1451" s="18" t="s">
        <v>8</v>
      </c>
      <c r="BK1451" s="185">
        <f>ROUND(I1451*H1451,0)</f>
        <v>0</v>
      </c>
      <c r="BL1451" s="18" t="s">
        <v>409</v>
      </c>
      <c r="BM1451" s="184" t="s">
        <v>2294</v>
      </c>
    </row>
    <row r="1452" s="12" customFormat="1" ht="22.8" customHeight="1">
      <c r="A1452" s="12"/>
      <c r="B1452" s="159"/>
      <c r="C1452" s="12"/>
      <c r="D1452" s="160" t="s">
        <v>76</v>
      </c>
      <c r="E1452" s="170" t="s">
        <v>2295</v>
      </c>
      <c r="F1452" s="170" t="s">
        <v>2296</v>
      </c>
      <c r="G1452" s="12"/>
      <c r="H1452" s="12"/>
      <c r="I1452" s="162"/>
      <c r="J1452" s="171">
        <f>BK1452</f>
        <v>0</v>
      </c>
      <c r="K1452" s="12"/>
      <c r="L1452" s="159"/>
      <c r="M1452" s="164"/>
      <c r="N1452" s="165"/>
      <c r="O1452" s="165"/>
      <c r="P1452" s="166">
        <f>SUM(P1453:P1487)</f>
        <v>0</v>
      </c>
      <c r="Q1452" s="165"/>
      <c r="R1452" s="166">
        <f>SUM(R1453:R1487)</f>
        <v>5.15189114</v>
      </c>
      <c r="S1452" s="165"/>
      <c r="T1452" s="167">
        <f>SUM(T1453:T1487)</f>
        <v>0</v>
      </c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R1452" s="160" t="s">
        <v>85</v>
      </c>
      <c r="AT1452" s="168" t="s">
        <v>76</v>
      </c>
      <c r="AU1452" s="168" t="s">
        <v>8</v>
      </c>
      <c r="AY1452" s="160" t="s">
        <v>337</v>
      </c>
      <c r="BK1452" s="169">
        <f>SUM(BK1453:BK1487)</f>
        <v>0</v>
      </c>
    </row>
    <row r="1453" s="2" customFormat="1" ht="16.5" customHeight="1">
      <c r="A1453" s="37"/>
      <c r="B1453" s="172"/>
      <c r="C1453" s="173" t="s">
        <v>2297</v>
      </c>
      <c r="D1453" s="173" t="s">
        <v>339</v>
      </c>
      <c r="E1453" s="174" t="s">
        <v>2298</v>
      </c>
      <c r="F1453" s="175" t="s">
        <v>2299</v>
      </c>
      <c r="G1453" s="176" t="s">
        <v>342</v>
      </c>
      <c r="H1453" s="177">
        <v>124.59</v>
      </c>
      <c r="I1453" s="178"/>
      <c r="J1453" s="179">
        <f>ROUND(I1453*H1453,0)</f>
        <v>0</v>
      </c>
      <c r="K1453" s="175" t="s">
        <v>343</v>
      </c>
      <c r="L1453" s="38"/>
      <c r="M1453" s="180" t="s">
        <v>1</v>
      </c>
      <c r="N1453" s="181" t="s">
        <v>42</v>
      </c>
      <c r="O1453" s="76"/>
      <c r="P1453" s="182">
        <f>O1453*H1453</f>
        <v>0</v>
      </c>
      <c r="Q1453" s="182">
        <v>0</v>
      </c>
      <c r="R1453" s="182">
        <f>Q1453*H1453</f>
        <v>0</v>
      </c>
      <c r="S1453" s="182">
        <v>0</v>
      </c>
      <c r="T1453" s="183">
        <f>S1453*H1453</f>
        <v>0</v>
      </c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R1453" s="184" t="s">
        <v>409</v>
      </c>
      <c r="AT1453" s="184" t="s">
        <v>339</v>
      </c>
      <c r="AU1453" s="184" t="s">
        <v>85</v>
      </c>
      <c r="AY1453" s="18" t="s">
        <v>337</v>
      </c>
      <c r="BE1453" s="185">
        <f>IF(N1453="základní",J1453,0)</f>
        <v>0</v>
      </c>
      <c r="BF1453" s="185">
        <f>IF(N1453="snížená",J1453,0)</f>
        <v>0</v>
      </c>
      <c r="BG1453" s="185">
        <f>IF(N1453="zákl. přenesená",J1453,0)</f>
        <v>0</v>
      </c>
      <c r="BH1453" s="185">
        <f>IF(N1453="sníž. přenesená",J1453,0)</f>
        <v>0</v>
      </c>
      <c r="BI1453" s="185">
        <f>IF(N1453="nulová",J1453,0)</f>
        <v>0</v>
      </c>
      <c r="BJ1453" s="18" t="s">
        <v>8</v>
      </c>
      <c r="BK1453" s="185">
        <f>ROUND(I1453*H1453,0)</f>
        <v>0</v>
      </c>
      <c r="BL1453" s="18" t="s">
        <v>409</v>
      </c>
      <c r="BM1453" s="184" t="s">
        <v>2300</v>
      </c>
    </row>
    <row r="1454" s="13" customFormat="1">
      <c r="A1454" s="13"/>
      <c r="B1454" s="186"/>
      <c r="C1454" s="13"/>
      <c r="D1454" s="187" t="s">
        <v>345</v>
      </c>
      <c r="E1454" s="188" t="s">
        <v>1</v>
      </c>
      <c r="F1454" s="189" t="s">
        <v>2301</v>
      </c>
      <c r="G1454" s="13"/>
      <c r="H1454" s="190">
        <v>124.59</v>
      </c>
      <c r="I1454" s="191"/>
      <c r="J1454" s="13"/>
      <c r="K1454" s="13"/>
      <c r="L1454" s="186"/>
      <c r="M1454" s="192"/>
      <c r="N1454" s="193"/>
      <c r="O1454" s="193"/>
      <c r="P1454" s="193"/>
      <c r="Q1454" s="193"/>
      <c r="R1454" s="193"/>
      <c r="S1454" s="193"/>
      <c r="T1454" s="194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188" t="s">
        <v>345</v>
      </c>
      <c r="AU1454" s="188" t="s">
        <v>85</v>
      </c>
      <c r="AV1454" s="13" t="s">
        <v>85</v>
      </c>
      <c r="AW1454" s="13" t="s">
        <v>33</v>
      </c>
      <c r="AX1454" s="13" t="s">
        <v>8</v>
      </c>
      <c r="AY1454" s="188" t="s">
        <v>337</v>
      </c>
    </row>
    <row r="1455" s="2" customFormat="1" ht="16.5" customHeight="1">
      <c r="A1455" s="37"/>
      <c r="B1455" s="172"/>
      <c r="C1455" s="173" t="s">
        <v>2302</v>
      </c>
      <c r="D1455" s="173" t="s">
        <v>339</v>
      </c>
      <c r="E1455" s="174" t="s">
        <v>2303</v>
      </c>
      <c r="F1455" s="175" t="s">
        <v>2304</v>
      </c>
      <c r="G1455" s="176" t="s">
        <v>342</v>
      </c>
      <c r="H1455" s="177">
        <v>124.59</v>
      </c>
      <c r="I1455" s="178"/>
      <c r="J1455" s="179">
        <f>ROUND(I1455*H1455,0)</f>
        <v>0</v>
      </c>
      <c r="K1455" s="175" t="s">
        <v>343</v>
      </c>
      <c r="L1455" s="38"/>
      <c r="M1455" s="180" t="s">
        <v>1</v>
      </c>
      <c r="N1455" s="181" t="s">
        <v>42</v>
      </c>
      <c r="O1455" s="76"/>
      <c r="P1455" s="182">
        <f>O1455*H1455</f>
        <v>0</v>
      </c>
      <c r="Q1455" s="182">
        <v>0.00029999999999999997</v>
      </c>
      <c r="R1455" s="182">
        <f>Q1455*H1455</f>
        <v>0.037377</v>
      </c>
      <c r="S1455" s="182">
        <v>0</v>
      </c>
      <c r="T1455" s="183">
        <f>S1455*H1455</f>
        <v>0</v>
      </c>
      <c r="U1455" s="37"/>
      <c r="V1455" s="37"/>
      <c r="W1455" s="37"/>
      <c r="X1455" s="37"/>
      <c r="Y1455" s="37"/>
      <c r="Z1455" s="37"/>
      <c r="AA1455" s="37"/>
      <c r="AB1455" s="37"/>
      <c r="AC1455" s="37"/>
      <c r="AD1455" s="37"/>
      <c r="AE1455" s="37"/>
      <c r="AR1455" s="184" t="s">
        <v>409</v>
      </c>
      <c r="AT1455" s="184" t="s">
        <v>339</v>
      </c>
      <c r="AU1455" s="184" t="s">
        <v>85</v>
      </c>
      <c r="AY1455" s="18" t="s">
        <v>337</v>
      </c>
      <c r="BE1455" s="185">
        <f>IF(N1455="základní",J1455,0)</f>
        <v>0</v>
      </c>
      <c r="BF1455" s="185">
        <f>IF(N1455="snížená",J1455,0)</f>
        <v>0</v>
      </c>
      <c r="BG1455" s="185">
        <f>IF(N1455="zákl. přenesená",J1455,0)</f>
        <v>0</v>
      </c>
      <c r="BH1455" s="185">
        <f>IF(N1455="sníž. přenesená",J1455,0)</f>
        <v>0</v>
      </c>
      <c r="BI1455" s="185">
        <f>IF(N1455="nulová",J1455,0)</f>
        <v>0</v>
      </c>
      <c r="BJ1455" s="18" t="s">
        <v>8</v>
      </c>
      <c r="BK1455" s="185">
        <f>ROUND(I1455*H1455,0)</f>
        <v>0</v>
      </c>
      <c r="BL1455" s="18" t="s">
        <v>409</v>
      </c>
      <c r="BM1455" s="184" t="s">
        <v>2305</v>
      </c>
    </row>
    <row r="1456" s="13" customFormat="1">
      <c r="A1456" s="13"/>
      <c r="B1456" s="186"/>
      <c r="C1456" s="13"/>
      <c r="D1456" s="187" t="s">
        <v>345</v>
      </c>
      <c r="E1456" s="188" t="s">
        <v>1</v>
      </c>
      <c r="F1456" s="189" t="s">
        <v>2301</v>
      </c>
      <c r="G1456" s="13"/>
      <c r="H1456" s="190">
        <v>124.59</v>
      </c>
      <c r="I1456" s="191"/>
      <c r="J1456" s="13"/>
      <c r="K1456" s="13"/>
      <c r="L1456" s="186"/>
      <c r="M1456" s="192"/>
      <c r="N1456" s="193"/>
      <c r="O1456" s="193"/>
      <c r="P1456" s="193"/>
      <c r="Q1456" s="193"/>
      <c r="R1456" s="193"/>
      <c r="S1456" s="193"/>
      <c r="T1456" s="194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188" t="s">
        <v>345</v>
      </c>
      <c r="AU1456" s="188" t="s">
        <v>85</v>
      </c>
      <c r="AV1456" s="13" t="s">
        <v>85</v>
      </c>
      <c r="AW1456" s="13" t="s">
        <v>33</v>
      </c>
      <c r="AX1456" s="13" t="s">
        <v>8</v>
      </c>
      <c r="AY1456" s="188" t="s">
        <v>337</v>
      </c>
    </row>
    <row r="1457" s="2" customFormat="1" ht="21.75" customHeight="1">
      <c r="A1457" s="37"/>
      <c r="B1457" s="172"/>
      <c r="C1457" s="173" t="s">
        <v>2306</v>
      </c>
      <c r="D1457" s="173" t="s">
        <v>339</v>
      </c>
      <c r="E1457" s="174" t="s">
        <v>2307</v>
      </c>
      <c r="F1457" s="175" t="s">
        <v>2308</v>
      </c>
      <c r="G1457" s="176" t="s">
        <v>342</v>
      </c>
      <c r="H1457" s="177">
        <v>47.700000000000003</v>
      </c>
      <c r="I1457" s="178"/>
      <c r="J1457" s="179">
        <f>ROUND(I1457*H1457,0)</f>
        <v>0</v>
      </c>
      <c r="K1457" s="175" t="s">
        <v>343</v>
      </c>
      <c r="L1457" s="38"/>
      <c r="M1457" s="180" t="s">
        <v>1</v>
      </c>
      <c r="N1457" s="181" t="s">
        <v>42</v>
      </c>
      <c r="O1457" s="76"/>
      <c r="P1457" s="182">
        <f>O1457*H1457</f>
        <v>0</v>
      </c>
      <c r="Q1457" s="182">
        <v>0.0045450000000000004</v>
      </c>
      <c r="R1457" s="182">
        <f>Q1457*H1457</f>
        <v>0.21679650000000003</v>
      </c>
      <c r="S1457" s="182">
        <v>0</v>
      </c>
      <c r="T1457" s="183">
        <f>S1457*H1457</f>
        <v>0</v>
      </c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R1457" s="184" t="s">
        <v>409</v>
      </c>
      <c r="AT1457" s="184" t="s">
        <v>339</v>
      </c>
      <c r="AU1457" s="184" t="s">
        <v>85</v>
      </c>
      <c r="AY1457" s="18" t="s">
        <v>337</v>
      </c>
      <c r="BE1457" s="185">
        <f>IF(N1457="základní",J1457,0)</f>
        <v>0</v>
      </c>
      <c r="BF1457" s="185">
        <f>IF(N1457="snížená",J1457,0)</f>
        <v>0</v>
      </c>
      <c r="BG1457" s="185">
        <f>IF(N1457="zákl. přenesená",J1457,0)</f>
        <v>0</v>
      </c>
      <c r="BH1457" s="185">
        <f>IF(N1457="sníž. přenesená",J1457,0)</f>
        <v>0</v>
      </c>
      <c r="BI1457" s="185">
        <f>IF(N1457="nulová",J1457,0)</f>
        <v>0</v>
      </c>
      <c r="BJ1457" s="18" t="s">
        <v>8</v>
      </c>
      <c r="BK1457" s="185">
        <f>ROUND(I1457*H1457,0)</f>
        <v>0</v>
      </c>
      <c r="BL1457" s="18" t="s">
        <v>409</v>
      </c>
      <c r="BM1457" s="184" t="s">
        <v>2309</v>
      </c>
    </row>
    <row r="1458" s="13" customFormat="1">
      <c r="A1458" s="13"/>
      <c r="B1458" s="186"/>
      <c r="C1458" s="13"/>
      <c r="D1458" s="187" t="s">
        <v>345</v>
      </c>
      <c r="E1458" s="188" t="s">
        <v>1</v>
      </c>
      <c r="F1458" s="189" t="s">
        <v>2310</v>
      </c>
      <c r="G1458" s="13"/>
      <c r="H1458" s="190">
        <v>47.700000000000003</v>
      </c>
      <c r="I1458" s="191"/>
      <c r="J1458" s="13"/>
      <c r="K1458" s="13"/>
      <c r="L1458" s="186"/>
      <c r="M1458" s="192"/>
      <c r="N1458" s="193"/>
      <c r="O1458" s="193"/>
      <c r="P1458" s="193"/>
      <c r="Q1458" s="193"/>
      <c r="R1458" s="193"/>
      <c r="S1458" s="193"/>
      <c r="T1458" s="194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188" t="s">
        <v>345</v>
      </c>
      <c r="AU1458" s="188" t="s">
        <v>85</v>
      </c>
      <c r="AV1458" s="13" t="s">
        <v>85</v>
      </c>
      <c r="AW1458" s="13" t="s">
        <v>33</v>
      </c>
      <c r="AX1458" s="13" t="s">
        <v>8</v>
      </c>
      <c r="AY1458" s="188" t="s">
        <v>337</v>
      </c>
    </row>
    <row r="1459" s="2" customFormat="1" ht="24.15" customHeight="1">
      <c r="A1459" s="37"/>
      <c r="B1459" s="172"/>
      <c r="C1459" s="173" t="s">
        <v>2311</v>
      </c>
      <c r="D1459" s="173" t="s">
        <v>339</v>
      </c>
      <c r="E1459" s="174" t="s">
        <v>2312</v>
      </c>
      <c r="F1459" s="175" t="s">
        <v>2313</v>
      </c>
      <c r="G1459" s="176" t="s">
        <v>433</v>
      </c>
      <c r="H1459" s="177">
        <v>55.380000000000003</v>
      </c>
      <c r="I1459" s="178"/>
      <c r="J1459" s="179">
        <f>ROUND(I1459*H1459,0)</f>
        <v>0</v>
      </c>
      <c r="K1459" s="175" t="s">
        <v>343</v>
      </c>
      <c r="L1459" s="38"/>
      <c r="M1459" s="180" t="s">
        <v>1</v>
      </c>
      <c r="N1459" s="181" t="s">
        <v>42</v>
      </c>
      <c r="O1459" s="76"/>
      <c r="P1459" s="182">
        <f>O1459*H1459</f>
        <v>0</v>
      </c>
      <c r="Q1459" s="182">
        <v>0.0015299999999999999</v>
      </c>
      <c r="R1459" s="182">
        <f>Q1459*H1459</f>
        <v>0.084731399999999998</v>
      </c>
      <c r="S1459" s="182">
        <v>0</v>
      </c>
      <c r="T1459" s="183">
        <f>S1459*H1459</f>
        <v>0</v>
      </c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R1459" s="184" t="s">
        <v>409</v>
      </c>
      <c r="AT1459" s="184" t="s">
        <v>339</v>
      </c>
      <c r="AU1459" s="184" t="s">
        <v>85</v>
      </c>
      <c r="AY1459" s="18" t="s">
        <v>337</v>
      </c>
      <c r="BE1459" s="185">
        <f>IF(N1459="základní",J1459,0)</f>
        <v>0</v>
      </c>
      <c r="BF1459" s="185">
        <f>IF(N1459="snížená",J1459,0)</f>
        <v>0</v>
      </c>
      <c r="BG1459" s="185">
        <f>IF(N1459="zákl. přenesená",J1459,0)</f>
        <v>0</v>
      </c>
      <c r="BH1459" s="185">
        <f>IF(N1459="sníž. přenesená",J1459,0)</f>
        <v>0</v>
      </c>
      <c r="BI1459" s="185">
        <f>IF(N1459="nulová",J1459,0)</f>
        <v>0</v>
      </c>
      <c r="BJ1459" s="18" t="s">
        <v>8</v>
      </c>
      <c r="BK1459" s="185">
        <f>ROUND(I1459*H1459,0)</f>
        <v>0</v>
      </c>
      <c r="BL1459" s="18" t="s">
        <v>409</v>
      </c>
      <c r="BM1459" s="184" t="s">
        <v>2314</v>
      </c>
    </row>
    <row r="1460" s="13" customFormat="1">
      <c r="A1460" s="13"/>
      <c r="B1460" s="186"/>
      <c r="C1460" s="13"/>
      <c r="D1460" s="187" t="s">
        <v>345</v>
      </c>
      <c r="E1460" s="188" t="s">
        <v>1</v>
      </c>
      <c r="F1460" s="189" t="s">
        <v>2315</v>
      </c>
      <c r="G1460" s="13"/>
      <c r="H1460" s="190">
        <v>14</v>
      </c>
      <c r="I1460" s="191"/>
      <c r="J1460" s="13"/>
      <c r="K1460" s="13"/>
      <c r="L1460" s="186"/>
      <c r="M1460" s="192"/>
      <c r="N1460" s="193"/>
      <c r="O1460" s="193"/>
      <c r="P1460" s="193"/>
      <c r="Q1460" s="193"/>
      <c r="R1460" s="193"/>
      <c r="S1460" s="193"/>
      <c r="T1460" s="194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188" t="s">
        <v>345</v>
      </c>
      <c r="AU1460" s="188" t="s">
        <v>85</v>
      </c>
      <c r="AV1460" s="13" t="s">
        <v>85</v>
      </c>
      <c r="AW1460" s="13" t="s">
        <v>33</v>
      </c>
      <c r="AX1460" s="13" t="s">
        <v>77</v>
      </c>
      <c r="AY1460" s="188" t="s">
        <v>337</v>
      </c>
    </row>
    <row r="1461" s="13" customFormat="1">
      <c r="A1461" s="13"/>
      <c r="B1461" s="186"/>
      <c r="C1461" s="13"/>
      <c r="D1461" s="187" t="s">
        <v>345</v>
      </c>
      <c r="E1461" s="188" t="s">
        <v>1</v>
      </c>
      <c r="F1461" s="189" t="s">
        <v>621</v>
      </c>
      <c r="G1461" s="13"/>
      <c r="H1461" s="190">
        <v>22</v>
      </c>
      <c r="I1461" s="191"/>
      <c r="J1461" s="13"/>
      <c r="K1461" s="13"/>
      <c r="L1461" s="186"/>
      <c r="M1461" s="192"/>
      <c r="N1461" s="193"/>
      <c r="O1461" s="193"/>
      <c r="P1461" s="193"/>
      <c r="Q1461" s="193"/>
      <c r="R1461" s="193"/>
      <c r="S1461" s="193"/>
      <c r="T1461" s="194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188" t="s">
        <v>345</v>
      </c>
      <c r="AU1461" s="188" t="s">
        <v>85</v>
      </c>
      <c r="AV1461" s="13" t="s">
        <v>85</v>
      </c>
      <c r="AW1461" s="13" t="s">
        <v>33</v>
      </c>
      <c r="AX1461" s="13" t="s">
        <v>77</v>
      </c>
      <c r="AY1461" s="188" t="s">
        <v>337</v>
      </c>
    </row>
    <row r="1462" s="13" customFormat="1">
      <c r="A1462" s="13"/>
      <c r="B1462" s="186"/>
      <c r="C1462" s="13"/>
      <c r="D1462" s="187" t="s">
        <v>345</v>
      </c>
      <c r="E1462" s="188" t="s">
        <v>1</v>
      </c>
      <c r="F1462" s="189" t="s">
        <v>2316</v>
      </c>
      <c r="G1462" s="13"/>
      <c r="H1462" s="190">
        <v>19.379999999999999</v>
      </c>
      <c r="I1462" s="191"/>
      <c r="J1462" s="13"/>
      <c r="K1462" s="13"/>
      <c r="L1462" s="186"/>
      <c r="M1462" s="192"/>
      <c r="N1462" s="193"/>
      <c r="O1462" s="193"/>
      <c r="P1462" s="193"/>
      <c r="Q1462" s="193"/>
      <c r="R1462" s="193"/>
      <c r="S1462" s="193"/>
      <c r="T1462" s="194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188" t="s">
        <v>345</v>
      </c>
      <c r="AU1462" s="188" t="s">
        <v>85</v>
      </c>
      <c r="AV1462" s="13" t="s">
        <v>85</v>
      </c>
      <c r="AW1462" s="13" t="s">
        <v>33</v>
      </c>
      <c r="AX1462" s="13" t="s">
        <v>77</v>
      </c>
      <c r="AY1462" s="188" t="s">
        <v>337</v>
      </c>
    </row>
    <row r="1463" s="14" customFormat="1">
      <c r="A1463" s="14"/>
      <c r="B1463" s="195"/>
      <c r="C1463" s="14"/>
      <c r="D1463" s="187" t="s">
        <v>345</v>
      </c>
      <c r="E1463" s="196" t="s">
        <v>181</v>
      </c>
      <c r="F1463" s="197" t="s">
        <v>363</v>
      </c>
      <c r="G1463" s="14"/>
      <c r="H1463" s="198">
        <v>55.380000000000003</v>
      </c>
      <c r="I1463" s="199"/>
      <c r="J1463" s="14"/>
      <c r="K1463" s="14"/>
      <c r="L1463" s="195"/>
      <c r="M1463" s="200"/>
      <c r="N1463" s="201"/>
      <c r="O1463" s="201"/>
      <c r="P1463" s="201"/>
      <c r="Q1463" s="201"/>
      <c r="R1463" s="201"/>
      <c r="S1463" s="201"/>
      <c r="T1463" s="202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196" t="s">
        <v>345</v>
      </c>
      <c r="AU1463" s="196" t="s">
        <v>85</v>
      </c>
      <c r="AV1463" s="14" t="s">
        <v>88</v>
      </c>
      <c r="AW1463" s="14" t="s">
        <v>33</v>
      </c>
      <c r="AX1463" s="14" t="s">
        <v>8</v>
      </c>
      <c r="AY1463" s="196" t="s">
        <v>337</v>
      </c>
    </row>
    <row r="1464" s="2" customFormat="1" ht="24.15" customHeight="1">
      <c r="A1464" s="37"/>
      <c r="B1464" s="172"/>
      <c r="C1464" s="173" t="s">
        <v>2317</v>
      </c>
      <c r="D1464" s="173" t="s">
        <v>339</v>
      </c>
      <c r="E1464" s="174" t="s">
        <v>2318</v>
      </c>
      <c r="F1464" s="175" t="s">
        <v>2319</v>
      </c>
      <c r="G1464" s="176" t="s">
        <v>433</v>
      </c>
      <c r="H1464" s="177">
        <v>55.380000000000003</v>
      </c>
      <c r="I1464" s="178"/>
      <c r="J1464" s="179">
        <f>ROUND(I1464*H1464,0)</f>
        <v>0</v>
      </c>
      <c r="K1464" s="175" t="s">
        <v>343</v>
      </c>
      <c r="L1464" s="38"/>
      <c r="M1464" s="180" t="s">
        <v>1</v>
      </c>
      <c r="N1464" s="181" t="s">
        <v>42</v>
      </c>
      <c r="O1464" s="76"/>
      <c r="P1464" s="182">
        <f>O1464*H1464</f>
        <v>0</v>
      </c>
      <c r="Q1464" s="182">
        <v>0.0010200000000000001</v>
      </c>
      <c r="R1464" s="182">
        <f>Q1464*H1464</f>
        <v>0.056487600000000006</v>
      </c>
      <c r="S1464" s="182">
        <v>0</v>
      </c>
      <c r="T1464" s="183">
        <f>S1464*H1464</f>
        <v>0</v>
      </c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R1464" s="184" t="s">
        <v>409</v>
      </c>
      <c r="AT1464" s="184" t="s">
        <v>339</v>
      </c>
      <c r="AU1464" s="184" t="s">
        <v>85</v>
      </c>
      <c r="AY1464" s="18" t="s">
        <v>337</v>
      </c>
      <c r="BE1464" s="185">
        <f>IF(N1464="základní",J1464,0)</f>
        <v>0</v>
      </c>
      <c r="BF1464" s="185">
        <f>IF(N1464="snížená",J1464,0)</f>
        <v>0</v>
      </c>
      <c r="BG1464" s="185">
        <f>IF(N1464="zákl. přenesená",J1464,0)</f>
        <v>0</v>
      </c>
      <c r="BH1464" s="185">
        <f>IF(N1464="sníž. přenesená",J1464,0)</f>
        <v>0</v>
      </c>
      <c r="BI1464" s="185">
        <f>IF(N1464="nulová",J1464,0)</f>
        <v>0</v>
      </c>
      <c r="BJ1464" s="18" t="s">
        <v>8</v>
      </c>
      <c r="BK1464" s="185">
        <f>ROUND(I1464*H1464,0)</f>
        <v>0</v>
      </c>
      <c r="BL1464" s="18" t="s">
        <v>409</v>
      </c>
      <c r="BM1464" s="184" t="s">
        <v>2320</v>
      </c>
    </row>
    <row r="1465" s="13" customFormat="1">
      <c r="A1465" s="13"/>
      <c r="B1465" s="186"/>
      <c r="C1465" s="13"/>
      <c r="D1465" s="187" t="s">
        <v>345</v>
      </c>
      <c r="E1465" s="188" t="s">
        <v>1</v>
      </c>
      <c r="F1465" s="189" t="s">
        <v>181</v>
      </c>
      <c r="G1465" s="13"/>
      <c r="H1465" s="190">
        <v>55.380000000000003</v>
      </c>
      <c r="I1465" s="191"/>
      <c r="J1465" s="13"/>
      <c r="K1465" s="13"/>
      <c r="L1465" s="186"/>
      <c r="M1465" s="192"/>
      <c r="N1465" s="193"/>
      <c r="O1465" s="193"/>
      <c r="P1465" s="193"/>
      <c r="Q1465" s="193"/>
      <c r="R1465" s="193"/>
      <c r="S1465" s="193"/>
      <c r="T1465" s="194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188" t="s">
        <v>345</v>
      </c>
      <c r="AU1465" s="188" t="s">
        <v>85</v>
      </c>
      <c r="AV1465" s="13" t="s">
        <v>85</v>
      </c>
      <c r="AW1465" s="13" t="s">
        <v>33</v>
      </c>
      <c r="AX1465" s="13" t="s">
        <v>8</v>
      </c>
      <c r="AY1465" s="188" t="s">
        <v>337</v>
      </c>
    </row>
    <row r="1466" s="2" customFormat="1" ht="24.15" customHeight="1">
      <c r="A1466" s="37"/>
      <c r="B1466" s="172"/>
      <c r="C1466" s="173" t="s">
        <v>2321</v>
      </c>
      <c r="D1466" s="173" t="s">
        <v>339</v>
      </c>
      <c r="E1466" s="174" t="s">
        <v>2322</v>
      </c>
      <c r="F1466" s="175" t="s">
        <v>2323</v>
      </c>
      <c r="G1466" s="176" t="s">
        <v>433</v>
      </c>
      <c r="H1466" s="177">
        <v>62.295000000000002</v>
      </c>
      <c r="I1466" s="178"/>
      <c r="J1466" s="179">
        <f>ROUND(I1466*H1466,0)</f>
        <v>0</v>
      </c>
      <c r="K1466" s="175" t="s">
        <v>343</v>
      </c>
      <c r="L1466" s="38"/>
      <c r="M1466" s="180" t="s">
        <v>1</v>
      </c>
      <c r="N1466" s="181" t="s">
        <v>42</v>
      </c>
      <c r="O1466" s="76"/>
      <c r="P1466" s="182">
        <f>O1466*H1466</f>
        <v>0</v>
      </c>
      <c r="Q1466" s="182">
        <v>0.00058399999999999999</v>
      </c>
      <c r="R1466" s="182">
        <f>Q1466*H1466</f>
        <v>0.036380280000000001</v>
      </c>
      <c r="S1466" s="182">
        <v>0</v>
      </c>
      <c r="T1466" s="183">
        <f>S1466*H1466</f>
        <v>0</v>
      </c>
      <c r="U1466" s="37"/>
      <c r="V1466" s="37"/>
      <c r="W1466" s="37"/>
      <c r="X1466" s="37"/>
      <c r="Y1466" s="37"/>
      <c r="Z1466" s="37"/>
      <c r="AA1466" s="37"/>
      <c r="AB1466" s="37"/>
      <c r="AC1466" s="37"/>
      <c r="AD1466" s="37"/>
      <c r="AE1466" s="37"/>
      <c r="AR1466" s="184" t="s">
        <v>409</v>
      </c>
      <c r="AT1466" s="184" t="s">
        <v>339</v>
      </c>
      <c r="AU1466" s="184" t="s">
        <v>85</v>
      </c>
      <c r="AY1466" s="18" t="s">
        <v>337</v>
      </c>
      <c r="BE1466" s="185">
        <f>IF(N1466="základní",J1466,0)</f>
        <v>0</v>
      </c>
      <c r="BF1466" s="185">
        <f>IF(N1466="snížená",J1466,0)</f>
        <v>0</v>
      </c>
      <c r="BG1466" s="185">
        <f>IF(N1466="zákl. přenesená",J1466,0)</f>
        <v>0</v>
      </c>
      <c r="BH1466" s="185">
        <f>IF(N1466="sníž. přenesená",J1466,0)</f>
        <v>0</v>
      </c>
      <c r="BI1466" s="185">
        <f>IF(N1466="nulová",J1466,0)</f>
        <v>0</v>
      </c>
      <c r="BJ1466" s="18" t="s">
        <v>8</v>
      </c>
      <c r="BK1466" s="185">
        <f>ROUND(I1466*H1466,0)</f>
        <v>0</v>
      </c>
      <c r="BL1466" s="18" t="s">
        <v>409</v>
      </c>
      <c r="BM1466" s="184" t="s">
        <v>2324</v>
      </c>
    </row>
    <row r="1467" s="13" customFormat="1">
      <c r="A1467" s="13"/>
      <c r="B1467" s="186"/>
      <c r="C1467" s="13"/>
      <c r="D1467" s="187" t="s">
        <v>345</v>
      </c>
      <c r="E1467" s="188" t="s">
        <v>1</v>
      </c>
      <c r="F1467" s="189" t="s">
        <v>2325</v>
      </c>
      <c r="G1467" s="13"/>
      <c r="H1467" s="190">
        <v>62.295000000000002</v>
      </c>
      <c r="I1467" s="191"/>
      <c r="J1467" s="13"/>
      <c r="K1467" s="13"/>
      <c r="L1467" s="186"/>
      <c r="M1467" s="192"/>
      <c r="N1467" s="193"/>
      <c r="O1467" s="193"/>
      <c r="P1467" s="193"/>
      <c r="Q1467" s="193"/>
      <c r="R1467" s="193"/>
      <c r="S1467" s="193"/>
      <c r="T1467" s="194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188" t="s">
        <v>345</v>
      </c>
      <c r="AU1467" s="188" t="s">
        <v>85</v>
      </c>
      <c r="AV1467" s="13" t="s">
        <v>85</v>
      </c>
      <c r="AW1467" s="13" t="s">
        <v>33</v>
      </c>
      <c r="AX1467" s="13" t="s">
        <v>8</v>
      </c>
      <c r="AY1467" s="188" t="s">
        <v>337</v>
      </c>
    </row>
    <row r="1468" s="2" customFormat="1" ht="33" customHeight="1">
      <c r="A1468" s="37"/>
      <c r="B1468" s="172"/>
      <c r="C1468" s="173" t="s">
        <v>2326</v>
      </c>
      <c r="D1468" s="173" t="s">
        <v>339</v>
      </c>
      <c r="E1468" s="174" t="s">
        <v>2327</v>
      </c>
      <c r="F1468" s="175" t="s">
        <v>2328</v>
      </c>
      <c r="G1468" s="176" t="s">
        <v>433</v>
      </c>
      <c r="H1468" s="177">
        <v>30.829999999999998</v>
      </c>
      <c r="I1468" s="178"/>
      <c r="J1468" s="179">
        <f>ROUND(I1468*H1468,0)</f>
        <v>0</v>
      </c>
      <c r="K1468" s="175" t="s">
        <v>343</v>
      </c>
      <c r="L1468" s="38"/>
      <c r="M1468" s="180" t="s">
        <v>1</v>
      </c>
      <c r="N1468" s="181" t="s">
        <v>42</v>
      </c>
      <c r="O1468" s="76"/>
      <c r="P1468" s="182">
        <f>O1468*H1468</f>
        <v>0</v>
      </c>
      <c r="Q1468" s="182">
        <v>0.00058399999999999999</v>
      </c>
      <c r="R1468" s="182">
        <f>Q1468*H1468</f>
        <v>0.018004719999999998</v>
      </c>
      <c r="S1468" s="182">
        <v>0</v>
      </c>
      <c r="T1468" s="183">
        <f>S1468*H1468</f>
        <v>0</v>
      </c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R1468" s="184" t="s">
        <v>409</v>
      </c>
      <c r="AT1468" s="184" t="s">
        <v>339</v>
      </c>
      <c r="AU1468" s="184" t="s">
        <v>85</v>
      </c>
      <c r="AY1468" s="18" t="s">
        <v>337</v>
      </c>
      <c r="BE1468" s="185">
        <f>IF(N1468="základní",J1468,0)</f>
        <v>0</v>
      </c>
      <c r="BF1468" s="185">
        <f>IF(N1468="snížená",J1468,0)</f>
        <v>0</v>
      </c>
      <c r="BG1468" s="185">
        <f>IF(N1468="zákl. přenesená",J1468,0)</f>
        <v>0</v>
      </c>
      <c r="BH1468" s="185">
        <f>IF(N1468="sníž. přenesená",J1468,0)</f>
        <v>0</v>
      </c>
      <c r="BI1468" s="185">
        <f>IF(N1468="nulová",J1468,0)</f>
        <v>0</v>
      </c>
      <c r="BJ1468" s="18" t="s">
        <v>8</v>
      </c>
      <c r="BK1468" s="185">
        <f>ROUND(I1468*H1468,0)</f>
        <v>0</v>
      </c>
      <c r="BL1468" s="18" t="s">
        <v>409</v>
      </c>
      <c r="BM1468" s="184" t="s">
        <v>2329</v>
      </c>
    </row>
    <row r="1469" s="13" customFormat="1">
      <c r="A1469" s="13"/>
      <c r="B1469" s="186"/>
      <c r="C1469" s="13"/>
      <c r="D1469" s="187" t="s">
        <v>345</v>
      </c>
      <c r="E1469" s="188" t="s">
        <v>1</v>
      </c>
      <c r="F1469" s="189" t="s">
        <v>2330</v>
      </c>
      <c r="G1469" s="13"/>
      <c r="H1469" s="190">
        <v>13.44</v>
      </c>
      <c r="I1469" s="191"/>
      <c r="J1469" s="13"/>
      <c r="K1469" s="13"/>
      <c r="L1469" s="186"/>
      <c r="M1469" s="192"/>
      <c r="N1469" s="193"/>
      <c r="O1469" s="193"/>
      <c r="P1469" s="193"/>
      <c r="Q1469" s="193"/>
      <c r="R1469" s="193"/>
      <c r="S1469" s="193"/>
      <c r="T1469" s="194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188" t="s">
        <v>345</v>
      </c>
      <c r="AU1469" s="188" t="s">
        <v>85</v>
      </c>
      <c r="AV1469" s="13" t="s">
        <v>85</v>
      </c>
      <c r="AW1469" s="13" t="s">
        <v>33</v>
      </c>
      <c r="AX1469" s="13" t="s">
        <v>77</v>
      </c>
      <c r="AY1469" s="188" t="s">
        <v>337</v>
      </c>
    </row>
    <row r="1470" s="13" customFormat="1">
      <c r="A1470" s="13"/>
      <c r="B1470" s="186"/>
      <c r="C1470" s="13"/>
      <c r="D1470" s="187" t="s">
        <v>345</v>
      </c>
      <c r="E1470" s="188" t="s">
        <v>1</v>
      </c>
      <c r="F1470" s="189" t="s">
        <v>2331</v>
      </c>
      <c r="G1470" s="13"/>
      <c r="H1470" s="190">
        <v>17.390000000000001</v>
      </c>
      <c r="I1470" s="191"/>
      <c r="J1470" s="13"/>
      <c r="K1470" s="13"/>
      <c r="L1470" s="186"/>
      <c r="M1470" s="192"/>
      <c r="N1470" s="193"/>
      <c r="O1470" s="193"/>
      <c r="P1470" s="193"/>
      <c r="Q1470" s="193"/>
      <c r="R1470" s="193"/>
      <c r="S1470" s="193"/>
      <c r="T1470" s="194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188" t="s">
        <v>345</v>
      </c>
      <c r="AU1470" s="188" t="s">
        <v>85</v>
      </c>
      <c r="AV1470" s="13" t="s">
        <v>85</v>
      </c>
      <c r="AW1470" s="13" t="s">
        <v>33</v>
      </c>
      <c r="AX1470" s="13" t="s">
        <v>77</v>
      </c>
      <c r="AY1470" s="188" t="s">
        <v>337</v>
      </c>
    </row>
    <row r="1471" s="14" customFormat="1">
      <c r="A1471" s="14"/>
      <c r="B1471" s="195"/>
      <c r="C1471" s="14"/>
      <c r="D1471" s="187" t="s">
        <v>345</v>
      </c>
      <c r="E1471" s="196" t="s">
        <v>184</v>
      </c>
      <c r="F1471" s="197" t="s">
        <v>363</v>
      </c>
      <c r="G1471" s="14"/>
      <c r="H1471" s="198">
        <v>30.829999999999998</v>
      </c>
      <c r="I1471" s="199"/>
      <c r="J1471" s="14"/>
      <c r="K1471" s="14"/>
      <c r="L1471" s="195"/>
      <c r="M1471" s="200"/>
      <c r="N1471" s="201"/>
      <c r="O1471" s="201"/>
      <c r="P1471" s="201"/>
      <c r="Q1471" s="201"/>
      <c r="R1471" s="201"/>
      <c r="S1471" s="201"/>
      <c r="T1471" s="202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196" t="s">
        <v>345</v>
      </c>
      <c r="AU1471" s="196" t="s">
        <v>85</v>
      </c>
      <c r="AV1471" s="14" t="s">
        <v>88</v>
      </c>
      <c r="AW1471" s="14" t="s">
        <v>33</v>
      </c>
      <c r="AX1471" s="14" t="s">
        <v>8</v>
      </c>
      <c r="AY1471" s="196" t="s">
        <v>337</v>
      </c>
    </row>
    <row r="1472" s="2" customFormat="1" ht="24.15" customHeight="1">
      <c r="A1472" s="37"/>
      <c r="B1472" s="172"/>
      <c r="C1472" s="173" t="s">
        <v>2332</v>
      </c>
      <c r="D1472" s="173" t="s">
        <v>339</v>
      </c>
      <c r="E1472" s="174" t="s">
        <v>2333</v>
      </c>
      <c r="F1472" s="175" t="s">
        <v>2334</v>
      </c>
      <c r="G1472" s="176" t="s">
        <v>342</v>
      </c>
      <c r="H1472" s="177">
        <v>124.59</v>
      </c>
      <c r="I1472" s="178"/>
      <c r="J1472" s="179">
        <f>ROUND(I1472*H1472,0)</f>
        <v>0</v>
      </c>
      <c r="K1472" s="175" t="s">
        <v>343</v>
      </c>
      <c r="L1472" s="38"/>
      <c r="M1472" s="180" t="s">
        <v>1</v>
      </c>
      <c r="N1472" s="181" t="s">
        <v>42</v>
      </c>
      <c r="O1472" s="76"/>
      <c r="P1472" s="182">
        <f>O1472*H1472</f>
        <v>0</v>
      </c>
      <c r="Q1472" s="182">
        <v>0.0059959999999999996</v>
      </c>
      <c r="R1472" s="182">
        <f>Q1472*H1472</f>
        <v>0.74704163999999995</v>
      </c>
      <c r="S1472" s="182">
        <v>0</v>
      </c>
      <c r="T1472" s="183">
        <f>S1472*H1472</f>
        <v>0</v>
      </c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R1472" s="184" t="s">
        <v>409</v>
      </c>
      <c r="AT1472" s="184" t="s">
        <v>339</v>
      </c>
      <c r="AU1472" s="184" t="s">
        <v>85</v>
      </c>
      <c r="AY1472" s="18" t="s">
        <v>337</v>
      </c>
      <c r="BE1472" s="185">
        <f>IF(N1472="základní",J1472,0)</f>
        <v>0</v>
      </c>
      <c r="BF1472" s="185">
        <f>IF(N1472="snížená",J1472,0)</f>
        <v>0</v>
      </c>
      <c r="BG1472" s="185">
        <f>IF(N1472="zákl. přenesená",J1472,0)</f>
        <v>0</v>
      </c>
      <c r="BH1472" s="185">
        <f>IF(N1472="sníž. přenesená",J1472,0)</f>
        <v>0</v>
      </c>
      <c r="BI1472" s="185">
        <f>IF(N1472="nulová",J1472,0)</f>
        <v>0</v>
      </c>
      <c r="BJ1472" s="18" t="s">
        <v>8</v>
      </c>
      <c r="BK1472" s="185">
        <f>ROUND(I1472*H1472,0)</f>
        <v>0</v>
      </c>
      <c r="BL1472" s="18" t="s">
        <v>409</v>
      </c>
      <c r="BM1472" s="184" t="s">
        <v>2335</v>
      </c>
    </row>
    <row r="1473" s="13" customFormat="1">
      <c r="A1473" s="13"/>
      <c r="B1473" s="186"/>
      <c r="C1473" s="13"/>
      <c r="D1473" s="187" t="s">
        <v>345</v>
      </c>
      <c r="E1473" s="188" t="s">
        <v>1</v>
      </c>
      <c r="F1473" s="189" t="s">
        <v>2301</v>
      </c>
      <c r="G1473" s="13"/>
      <c r="H1473" s="190">
        <v>124.59</v>
      </c>
      <c r="I1473" s="191"/>
      <c r="J1473" s="13"/>
      <c r="K1473" s="13"/>
      <c r="L1473" s="186"/>
      <c r="M1473" s="192"/>
      <c r="N1473" s="193"/>
      <c r="O1473" s="193"/>
      <c r="P1473" s="193"/>
      <c r="Q1473" s="193"/>
      <c r="R1473" s="193"/>
      <c r="S1473" s="193"/>
      <c r="T1473" s="194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188" t="s">
        <v>345</v>
      </c>
      <c r="AU1473" s="188" t="s">
        <v>85</v>
      </c>
      <c r="AV1473" s="13" t="s">
        <v>85</v>
      </c>
      <c r="AW1473" s="13" t="s">
        <v>33</v>
      </c>
      <c r="AX1473" s="13" t="s">
        <v>8</v>
      </c>
      <c r="AY1473" s="188" t="s">
        <v>337</v>
      </c>
    </row>
    <row r="1474" s="2" customFormat="1" ht="33" customHeight="1">
      <c r="A1474" s="37"/>
      <c r="B1474" s="172"/>
      <c r="C1474" s="211" t="s">
        <v>2336</v>
      </c>
      <c r="D1474" s="211" t="s">
        <v>400</v>
      </c>
      <c r="E1474" s="212" t="s">
        <v>2337</v>
      </c>
      <c r="F1474" s="213" t="s">
        <v>2338</v>
      </c>
      <c r="G1474" s="214" t="s">
        <v>342</v>
      </c>
      <c r="H1474" s="215">
        <v>177.75100000000001</v>
      </c>
      <c r="I1474" s="216"/>
      <c r="J1474" s="217">
        <f>ROUND(I1474*H1474,0)</f>
        <v>0</v>
      </c>
      <c r="K1474" s="213" t="s">
        <v>343</v>
      </c>
      <c r="L1474" s="218"/>
      <c r="M1474" s="219" t="s">
        <v>1</v>
      </c>
      <c r="N1474" s="220" t="s">
        <v>42</v>
      </c>
      <c r="O1474" s="76"/>
      <c r="P1474" s="182">
        <f>O1474*H1474</f>
        <v>0</v>
      </c>
      <c r="Q1474" s="182">
        <v>0.021999999999999999</v>
      </c>
      <c r="R1474" s="182">
        <f>Q1474*H1474</f>
        <v>3.9105219999999998</v>
      </c>
      <c r="S1474" s="182">
        <v>0</v>
      </c>
      <c r="T1474" s="183">
        <f>S1474*H1474</f>
        <v>0</v>
      </c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R1474" s="184" t="s">
        <v>506</v>
      </c>
      <c r="AT1474" s="184" t="s">
        <v>400</v>
      </c>
      <c r="AU1474" s="184" t="s">
        <v>85</v>
      </c>
      <c r="AY1474" s="18" t="s">
        <v>337</v>
      </c>
      <c r="BE1474" s="185">
        <f>IF(N1474="základní",J1474,0)</f>
        <v>0</v>
      </c>
      <c r="BF1474" s="185">
        <f>IF(N1474="snížená",J1474,0)</f>
        <v>0</v>
      </c>
      <c r="BG1474" s="185">
        <f>IF(N1474="zákl. přenesená",J1474,0)</f>
        <v>0</v>
      </c>
      <c r="BH1474" s="185">
        <f>IF(N1474="sníž. přenesená",J1474,0)</f>
        <v>0</v>
      </c>
      <c r="BI1474" s="185">
        <f>IF(N1474="nulová",J1474,0)</f>
        <v>0</v>
      </c>
      <c r="BJ1474" s="18" t="s">
        <v>8</v>
      </c>
      <c r="BK1474" s="185">
        <f>ROUND(I1474*H1474,0)</f>
        <v>0</v>
      </c>
      <c r="BL1474" s="18" t="s">
        <v>409</v>
      </c>
      <c r="BM1474" s="184" t="s">
        <v>2339</v>
      </c>
    </row>
    <row r="1475" s="13" customFormat="1">
      <c r="A1475" s="13"/>
      <c r="B1475" s="186"/>
      <c r="C1475" s="13"/>
      <c r="D1475" s="187" t="s">
        <v>345</v>
      </c>
      <c r="E1475" s="188" t="s">
        <v>1</v>
      </c>
      <c r="F1475" s="189" t="s">
        <v>2340</v>
      </c>
      <c r="G1475" s="13"/>
      <c r="H1475" s="190">
        <v>137.04900000000001</v>
      </c>
      <c r="I1475" s="191"/>
      <c r="J1475" s="13"/>
      <c r="K1475" s="13"/>
      <c r="L1475" s="186"/>
      <c r="M1475" s="192"/>
      <c r="N1475" s="193"/>
      <c r="O1475" s="193"/>
      <c r="P1475" s="193"/>
      <c r="Q1475" s="193"/>
      <c r="R1475" s="193"/>
      <c r="S1475" s="193"/>
      <c r="T1475" s="194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188" t="s">
        <v>345</v>
      </c>
      <c r="AU1475" s="188" t="s">
        <v>85</v>
      </c>
      <c r="AV1475" s="13" t="s">
        <v>85</v>
      </c>
      <c r="AW1475" s="13" t="s">
        <v>33</v>
      </c>
      <c r="AX1475" s="13" t="s">
        <v>77</v>
      </c>
      <c r="AY1475" s="188" t="s">
        <v>337</v>
      </c>
    </row>
    <row r="1476" s="13" customFormat="1">
      <c r="A1476" s="13"/>
      <c r="B1476" s="186"/>
      <c r="C1476" s="13"/>
      <c r="D1476" s="187" t="s">
        <v>345</v>
      </c>
      <c r="E1476" s="188" t="s">
        <v>1</v>
      </c>
      <c r="F1476" s="189" t="s">
        <v>2341</v>
      </c>
      <c r="G1476" s="13"/>
      <c r="H1476" s="190">
        <v>6.8520000000000003</v>
      </c>
      <c r="I1476" s="191"/>
      <c r="J1476" s="13"/>
      <c r="K1476" s="13"/>
      <c r="L1476" s="186"/>
      <c r="M1476" s="192"/>
      <c r="N1476" s="193"/>
      <c r="O1476" s="193"/>
      <c r="P1476" s="193"/>
      <c r="Q1476" s="193"/>
      <c r="R1476" s="193"/>
      <c r="S1476" s="193"/>
      <c r="T1476" s="194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188" t="s">
        <v>345</v>
      </c>
      <c r="AU1476" s="188" t="s">
        <v>85</v>
      </c>
      <c r="AV1476" s="13" t="s">
        <v>85</v>
      </c>
      <c r="AW1476" s="13" t="s">
        <v>33</v>
      </c>
      <c r="AX1476" s="13" t="s">
        <v>77</v>
      </c>
      <c r="AY1476" s="188" t="s">
        <v>337</v>
      </c>
    </row>
    <row r="1477" s="13" customFormat="1">
      <c r="A1477" s="13"/>
      <c r="B1477" s="186"/>
      <c r="C1477" s="13"/>
      <c r="D1477" s="187" t="s">
        <v>345</v>
      </c>
      <c r="E1477" s="188" t="s">
        <v>1</v>
      </c>
      <c r="F1477" s="189" t="s">
        <v>2342</v>
      </c>
      <c r="G1477" s="13"/>
      <c r="H1477" s="190">
        <v>30.459</v>
      </c>
      <c r="I1477" s="191"/>
      <c r="J1477" s="13"/>
      <c r="K1477" s="13"/>
      <c r="L1477" s="186"/>
      <c r="M1477" s="192"/>
      <c r="N1477" s="193"/>
      <c r="O1477" s="193"/>
      <c r="P1477" s="193"/>
      <c r="Q1477" s="193"/>
      <c r="R1477" s="193"/>
      <c r="S1477" s="193"/>
      <c r="T1477" s="194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188" t="s">
        <v>345</v>
      </c>
      <c r="AU1477" s="188" t="s">
        <v>85</v>
      </c>
      <c r="AV1477" s="13" t="s">
        <v>85</v>
      </c>
      <c r="AW1477" s="13" t="s">
        <v>33</v>
      </c>
      <c r="AX1477" s="13" t="s">
        <v>77</v>
      </c>
      <c r="AY1477" s="188" t="s">
        <v>337</v>
      </c>
    </row>
    <row r="1478" s="13" customFormat="1">
      <c r="A1478" s="13"/>
      <c r="B1478" s="186"/>
      <c r="C1478" s="13"/>
      <c r="D1478" s="187" t="s">
        <v>345</v>
      </c>
      <c r="E1478" s="188" t="s">
        <v>1</v>
      </c>
      <c r="F1478" s="189" t="s">
        <v>2343</v>
      </c>
      <c r="G1478" s="13"/>
      <c r="H1478" s="190">
        <v>3.391</v>
      </c>
      <c r="I1478" s="191"/>
      <c r="J1478" s="13"/>
      <c r="K1478" s="13"/>
      <c r="L1478" s="186"/>
      <c r="M1478" s="192"/>
      <c r="N1478" s="193"/>
      <c r="O1478" s="193"/>
      <c r="P1478" s="193"/>
      <c r="Q1478" s="193"/>
      <c r="R1478" s="193"/>
      <c r="S1478" s="193"/>
      <c r="T1478" s="194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188" t="s">
        <v>345</v>
      </c>
      <c r="AU1478" s="188" t="s">
        <v>85</v>
      </c>
      <c r="AV1478" s="13" t="s">
        <v>85</v>
      </c>
      <c r="AW1478" s="13" t="s">
        <v>33</v>
      </c>
      <c r="AX1478" s="13" t="s">
        <v>77</v>
      </c>
      <c r="AY1478" s="188" t="s">
        <v>337</v>
      </c>
    </row>
    <row r="1479" s="14" customFormat="1">
      <c r="A1479" s="14"/>
      <c r="B1479" s="195"/>
      <c r="C1479" s="14"/>
      <c r="D1479" s="187" t="s">
        <v>345</v>
      </c>
      <c r="E1479" s="196" t="s">
        <v>1</v>
      </c>
      <c r="F1479" s="197" t="s">
        <v>363</v>
      </c>
      <c r="G1479" s="14"/>
      <c r="H1479" s="198">
        <v>177.75100000000001</v>
      </c>
      <c r="I1479" s="199"/>
      <c r="J1479" s="14"/>
      <c r="K1479" s="14"/>
      <c r="L1479" s="195"/>
      <c r="M1479" s="200"/>
      <c r="N1479" s="201"/>
      <c r="O1479" s="201"/>
      <c r="P1479" s="201"/>
      <c r="Q1479" s="201"/>
      <c r="R1479" s="201"/>
      <c r="S1479" s="201"/>
      <c r="T1479" s="202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196" t="s">
        <v>345</v>
      </c>
      <c r="AU1479" s="196" t="s">
        <v>85</v>
      </c>
      <c r="AV1479" s="14" t="s">
        <v>88</v>
      </c>
      <c r="AW1479" s="14" t="s">
        <v>33</v>
      </c>
      <c r="AX1479" s="14" t="s">
        <v>8</v>
      </c>
      <c r="AY1479" s="196" t="s">
        <v>337</v>
      </c>
    </row>
    <row r="1480" s="2" customFormat="1" ht="24.15" customHeight="1">
      <c r="A1480" s="37"/>
      <c r="B1480" s="172"/>
      <c r="C1480" s="173" t="s">
        <v>2344</v>
      </c>
      <c r="D1480" s="173" t="s">
        <v>339</v>
      </c>
      <c r="E1480" s="174" t="s">
        <v>2345</v>
      </c>
      <c r="F1480" s="175" t="s">
        <v>2346</v>
      </c>
      <c r="G1480" s="176" t="s">
        <v>342</v>
      </c>
      <c r="H1480" s="177">
        <v>29.699999999999999</v>
      </c>
      <c r="I1480" s="178"/>
      <c r="J1480" s="179">
        <f>ROUND(I1480*H1480,0)</f>
        <v>0</v>
      </c>
      <c r="K1480" s="175" t="s">
        <v>343</v>
      </c>
      <c r="L1480" s="38"/>
      <c r="M1480" s="180" t="s">
        <v>1</v>
      </c>
      <c r="N1480" s="181" t="s">
        <v>42</v>
      </c>
      <c r="O1480" s="76"/>
      <c r="P1480" s="182">
        <f>O1480*H1480</f>
        <v>0</v>
      </c>
      <c r="Q1480" s="182">
        <v>0.0015</v>
      </c>
      <c r="R1480" s="182">
        <f>Q1480*H1480</f>
        <v>0.044549999999999999</v>
      </c>
      <c r="S1480" s="182">
        <v>0</v>
      </c>
      <c r="T1480" s="183">
        <f>S1480*H1480</f>
        <v>0</v>
      </c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R1480" s="184" t="s">
        <v>409</v>
      </c>
      <c r="AT1480" s="184" t="s">
        <v>339</v>
      </c>
      <c r="AU1480" s="184" t="s">
        <v>85</v>
      </c>
      <c r="AY1480" s="18" t="s">
        <v>337</v>
      </c>
      <c r="BE1480" s="185">
        <f>IF(N1480="základní",J1480,0)</f>
        <v>0</v>
      </c>
      <c r="BF1480" s="185">
        <f>IF(N1480="snížená",J1480,0)</f>
        <v>0</v>
      </c>
      <c r="BG1480" s="185">
        <f>IF(N1480="zákl. přenesená",J1480,0)</f>
        <v>0</v>
      </c>
      <c r="BH1480" s="185">
        <f>IF(N1480="sníž. přenesená",J1480,0)</f>
        <v>0</v>
      </c>
      <c r="BI1480" s="185">
        <f>IF(N1480="nulová",J1480,0)</f>
        <v>0</v>
      </c>
      <c r="BJ1480" s="18" t="s">
        <v>8</v>
      </c>
      <c r="BK1480" s="185">
        <f>ROUND(I1480*H1480,0)</f>
        <v>0</v>
      </c>
      <c r="BL1480" s="18" t="s">
        <v>409</v>
      </c>
      <c r="BM1480" s="184" t="s">
        <v>2347</v>
      </c>
    </row>
    <row r="1481" s="13" customFormat="1">
      <c r="A1481" s="13"/>
      <c r="B1481" s="186"/>
      <c r="C1481" s="13"/>
      <c r="D1481" s="187" t="s">
        <v>345</v>
      </c>
      <c r="E1481" s="188" t="s">
        <v>1</v>
      </c>
      <c r="F1481" s="189" t="s">
        <v>2348</v>
      </c>
      <c r="G1481" s="13"/>
      <c r="H1481" s="190">
        <v>4.9000000000000004</v>
      </c>
      <c r="I1481" s="191"/>
      <c r="J1481" s="13"/>
      <c r="K1481" s="13"/>
      <c r="L1481" s="186"/>
      <c r="M1481" s="192"/>
      <c r="N1481" s="193"/>
      <c r="O1481" s="193"/>
      <c r="P1481" s="193"/>
      <c r="Q1481" s="193"/>
      <c r="R1481" s="193"/>
      <c r="S1481" s="193"/>
      <c r="T1481" s="194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188" t="s">
        <v>345</v>
      </c>
      <c r="AU1481" s="188" t="s">
        <v>85</v>
      </c>
      <c r="AV1481" s="13" t="s">
        <v>85</v>
      </c>
      <c r="AW1481" s="13" t="s">
        <v>33</v>
      </c>
      <c r="AX1481" s="13" t="s">
        <v>77</v>
      </c>
      <c r="AY1481" s="188" t="s">
        <v>337</v>
      </c>
    </row>
    <row r="1482" s="13" customFormat="1">
      <c r="A1482" s="13"/>
      <c r="B1482" s="186"/>
      <c r="C1482" s="13"/>
      <c r="D1482" s="187" t="s">
        <v>345</v>
      </c>
      <c r="E1482" s="188" t="s">
        <v>1</v>
      </c>
      <c r="F1482" s="189" t="s">
        <v>2349</v>
      </c>
      <c r="G1482" s="13"/>
      <c r="H1482" s="190">
        <v>2.8999999999999999</v>
      </c>
      <c r="I1482" s="191"/>
      <c r="J1482" s="13"/>
      <c r="K1482" s="13"/>
      <c r="L1482" s="186"/>
      <c r="M1482" s="192"/>
      <c r="N1482" s="193"/>
      <c r="O1482" s="193"/>
      <c r="P1482" s="193"/>
      <c r="Q1482" s="193"/>
      <c r="R1482" s="193"/>
      <c r="S1482" s="193"/>
      <c r="T1482" s="194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188" t="s">
        <v>345</v>
      </c>
      <c r="AU1482" s="188" t="s">
        <v>85</v>
      </c>
      <c r="AV1482" s="13" t="s">
        <v>85</v>
      </c>
      <c r="AW1482" s="13" t="s">
        <v>33</v>
      </c>
      <c r="AX1482" s="13" t="s">
        <v>77</v>
      </c>
      <c r="AY1482" s="188" t="s">
        <v>337</v>
      </c>
    </row>
    <row r="1483" s="13" customFormat="1">
      <c r="A1483" s="13"/>
      <c r="B1483" s="186"/>
      <c r="C1483" s="13"/>
      <c r="D1483" s="187" t="s">
        <v>345</v>
      </c>
      <c r="E1483" s="188" t="s">
        <v>1</v>
      </c>
      <c r="F1483" s="189" t="s">
        <v>2350</v>
      </c>
      <c r="G1483" s="13"/>
      <c r="H1483" s="190">
        <v>8.0999999999999996</v>
      </c>
      <c r="I1483" s="191"/>
      <c r="J1483" s="13"/>
      <c r="K1483" s="13"/>
      <c r="L1483" s="186"/>
      <c r="M1483" s="192"/>
      <c r="N1483" s="193"/>
      <c r="O1483" s="193"/>
      <c r="P1483" s="193"/>
      <c r="Q1483" s="193"/>
      <c r="R1483" s="193"/>
      <c r="S1483" s="193"/>
      <c r="T1483" s="194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188" t="s">
        <v>345</v>
      </c>
      <c r="AU1483" s="188" t="s">
        <v>85</v>
      </c>
      <c r="AV1483" s="13" t="s">
        <v>85</v>
      </c>
      <c r="AW1483" s="13" t="s">
        <v>33</v>
      </c>
      <c r="AX1483" s="13" t="s">
        <v>77</v>
      </c>
      <c r="AY1483" s="188" t="s">
        <v>337</v>
      </c>
    </row>
    <row r="1484" s="13" customFormat="1">
      <c r="A1484" s="13"/>
      <c r="B1484" s="186"/>
      <c r="C1484" s="13"/>
      <c r="D1484" s="187" t="s">
        <v>345</v>
      </c>
      <c r="E1484" s="188" t="s">
        <v>1</v>
      </c>
      <c r="F1484" s="189" t="s">
        <v>2351</v>
      </c>
      <c r="G1484" s="13"/>
      <c r="H1484" s="190">
        <v>10.4</v>
      </c>
      <c r="I1484" s="191"/>
      <c r="J1484" s="13"/>
      <c r="K1484" s="13"/>
      <c r="L1484" s="186"/>
      <c r="M1484" s="192"/>
      <c r="N1484" s="193"/>
      <c r="O1484" s="193"/>
      <c r="P1484" s="193"/>
      <c r="Q1484" s="193"/>
      <c r="R1484" s="193"/>
      <c r="S1484" s="193"/>
      <c r="T1484" s="194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188" t="s">
        <v>345</v>
      </c>
      <c r="AU1484" s="188" t="s">
        <v>85</v>
      </c>
      <c r="AV1484" s="13" t="s">
        <v>85</v>
      </c>
      <c r="AW1484" s="13" t="s">
        <v>33</v>
      </c>
      <c r="AX1484" s="13" t="s">
        <v>77</v>
      </c>
      <c r="AY1484" s="188" t="s">
        <v>337</v>
      </c>
    </row>
    <row r="1485" s="13" customFormat="1">
      <c r="A1485" s="13"/>
      <c r="B1485" s="186"/>
      <c r="C1485" s="13"/>
      <c r="D1485" s="187" t="s">
        <v>345</v>
      </c>
      <c r="E1485" s="188" t="s">
        <v>1</v>
      </c>
      <c r="F1485" s="189" t="s">
        <v>2352</v>
      </c>
      <c r="G1485" s="13"/>
      <c r="H1485" s="190">
        <v>3.3999999999999999</v>
      </c>
      <c r="I1485" s="191"/>
      <c r="J1485" s="13"/>
      <c r="K1485" s="13"/>
      <c r="L1485" s="186"/>
      <c r="M1485" s="192"/>
      <c r="N1485" s="193"/>
      <c r="O1485" s="193"/>
      <c r="P1485" s="193"/>
      <c r="Q1485" s="193"/>
      <c r="R1485" s="193"/>
      <c r="S1485" s="193"/>
      <c r="T1485" s="194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188" t="s">
        <v>345</v>
      </c>
      <c r="AU1485" s="188" t="s">
        <v>85</v>
      </c>
      <c r="AV1485" s="13" t="s">
        <v>85</v>
      </c>
      <c r="AW1485" s="13" t="s">
        <v>33</v>
      </c>
      <c r="AX1485" s="13" t="s">
        <v>77</v>
      </c>
      <c r="AY1485" s="188" t="s">
        <v>337</v>
      </c>
    </row>
    <row r="1486" s="14" customFormat="1">
      <c r="A1486" s="14"/>
      <c r="B1486" s="195"/>
      <c r="C1486" s="14"/>
      <c r="D1486" s="187" t="s">
        <v>345</v>
      </c>
      <c r="E1486" s="196" t="s">
        <v>1</v>
      </c>
      <c r="F1486" s="197" t="s">
        <v>363</v>
      </c>
      <c r="G1486" s="14"/>
      <c r="H1486" s="198">
        <v>29.699999999999999</v>
      </c>
      <c r="I1486" s="199"/>
      <c r="J1486" s="14"/>
      <c r="K1486" s="14"/>
      <c r="L1486" s="195"/>
      <c r="M1486" s="200"/>
      <c r="N1486" s="201"/>
      <c r="O1486" s="201"/>
      <c r="P1486" s="201"/>
      <c r="Q1486" s="201"/>
      <c r="R1486" s="201"/>
      <c r="S1486" s="201"/>
      <c r="T1486" s="202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196" t="s">
        <v>345</v>
      </c>
      <c r="AU1486" s="196" t="s">
        <v>85</v>
      </c>
      <c r="AV1486" s="14" t="s">
        <v>88</v>
      </c>
      <c r="AW1486" s="14" t="s">
        <v>33</v>
      </c>
      <c r="AX1486" s="14" t="s">
        <v>8</v>
      </c>
      <c r="AY1486" s="196" t="s">
        <v>337</v>
      </c>
    </row>
    <row r="1487" s="2" customFormat="1" ht="33" customHeight="1">
      <c r="A1487" s="37"/>
      <c r="B1487" s="172"/>
      <c r="C1487" s="173" t="s">
        <v>2353</v>
      </c>
      <c r="D1487" s="173" t="s">
        <v>339</v>
      </c>
      <c r="E1487" s="174" t="s">
        <v>2354</v>
      </c>
      <c r="F1487" s="175" t="s">
        <v>2355</v>
      </c>
      <c r="G1487" s="176" t="s">
        <v>403</v>
      </c>
      <c r="H1487" s="177">
        <v>5.1520000000000001</v>
      </c>
      <c r="I1487" s="178"/>
      <c r="J1487" s="179">
        <f>ROUND(I1487*H1487,0)</f>
        <v>0</v>
      </c>
      <c r="K1487" s="175" t="s">
        <v>343</v>
      </c>
      <c r="L1487" s="38"/>
      <c r="M1487" s="180" t="s">
        <v>1</v>
      </c>
      <c r="N1487" s="181" t="s">
        <v>42</v>
      </c>
      <c r="O1487" s="76"/>
      <c r="P1487" s="182">
        <f>O1487*H1487</f>
        <v>0</v>
      </c>
      <c r="Q1487" s="182">
        <v>0</v>
      </c>
      <c r="R1487" s="182">
        <f>Q1487*H1487</f>
        <v>0</v>
      </c>
      <c r="S1487" s="182">
        <v>0</v>
      </c>
      <c r="T1487" s="183">
        <f>S1487*H1487</f>
        <v>0</v>
      </c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R1487" s="184" t="s">
        <v>409</v>
      </c>
      <c r="AT1487" s="184" t="s">
        <v>339</v>
      </c>
      <c r="AU1487" s="184" t="s">
        <v>85</v>
      </c>
      <c r="AY1487" s="18" t="s">
        <v>337</v>
      </c>
      <c r="BE1487" s="185">
        <f>IF(N1487="základní",J1487,0)</f>
        <v>0</v>
      </c>
      <c r="BF1487" s="185">
        <f>IF(N1487="snížená",J1487,0)</f>
        <v>0</v>
      </c>
      <c r="BG1487" s="185">
        <f>IF(N1487="zákl. přenesená",J1487,0)</f>
        <v>0</v>
      </c>
      <c r="BH1487" s="185">
        <f>IF(N1487="sníž. přenesená",J1487,0)</f>
        <v>0</v>
      </c>
      <c r="BI1487" s="185">
        <f>IF(N1487="nulová",J1487,0)</f>
        <v>0</v>
      </c>
      <c r="BJ1487" s="18" t="s">
        <v>8</v>
      </c>
      <c r="BK1487" s="185">
        <f>ROUND(I1487*H1487,0)</f>
        <v>0</v>
      </c>
      <c r="BL1487" s="18" t="s">
        <v>409</v>
      </c>
      <c r="BM1487" s="184" t="s">
        <v>2356</v>
      </c>
    </row>
    <row r="1488" s="12" customFormat="1" ht="22.8" customHeight="1">
      <c r="A1488" s="12"/>
      <c r="B1488" s="159"/>
      <c r="C1488" s="12"/>
      <c r="D1488" s="160" t="s">
        <v>76</v>
      </c>
      <c r="E1488" s="170" t="s">
        <v>2357</v>
      </c>
      <c r="F1488" s="170" t="s">
        <v>2358</v>
      </c>
      <c r="G1488" s="12"/>
      <c r="H1488" s="12"/>
      <c r="I1488" s="162"/>
      <c r="J1488" s="171">
        <f>BK1488</f>
        <v>0</v>
      </c>
      <c r="K1488" s="12"/>
      <c r="L1488" s="159"/>
      <c r="M1488" s="164"/>
      <c r="N1488" s="165"/>
      <c r="O1488" s="165"/>
      <c r="P1488" s="166">
        <f>SUM(P1489:P1490)</f>
        <v>0</v>
      </c>
      <c r="Q1488" s="165"/>
      <c r="R1488" s="166">
        <f>SUM(R1489:R1490)</f>
        <v>0</v>
      </c>
      <c r="S1488" s="165"/>
      <c r="T1488" s="167">
        <f>SUM(T1489:T1490)</f>
        <v>1.1925000000000001</v>
      </c>
      <c r="U1488" s="12"/>
      <c r="V1488" s="12"/>
      <c r="W1488" s="12"/>
      <c r="X1488" s="12"/>
      <c r="Y1488" s="12"/>
      <c r="Z1488" s="12"/>
      <c r="AA1488" s="12"/>
      <c r="AB1488" s="12"/>
      <c r="AC1488" s="12"/>
      <c r="AD1488" s="12"/>
      <c r="AE1488" s="12"/>
      <c r="AR1488" s="160" t="s">
        <v>85</v>
      </c>
      <c r="AT1488" s="168" t="s">
        <v>76</v>
      </c>
      <c r="AU1488" s="168" t="s">
        <v>8</v>
      </c>
      <c r="AY1488" s="160" t="s">
        <v>337</v>
      </c>
      <c r="BK1488" s="169">
        <f>SUM(BK1489:BK1490)</f>
        <v>0</v>
      </c>
    </row>
    <row r="1489" s="2" customFormat="1" ht="24.15" customHeight="1">
      <c r="A1489" s="37"/>
      <c r="B1489" s="172"/>
      <c r="C1489" s="173" t="s">
        <v>2359</v>
      </c>
      <c r="D1489" s="173" t="s">
        <v>339</v>
      </c>
      <c r="E1489" s="174" t="s">
        <v>2360</v>
      </c>
      <c r="F1489" s="175" t="s">
        <v>2361</v>
      </c>
      <c r="G1489" s="176" t="s">
        <v>342</v>
      </c>
      <c r="H1489" s="177">
        <v>47.700000000000003</v>
      </c>
      <c r="I1489" s="178"/>
      <c r="J1489" s="179">
        <f>ROUND(I1489*H1489,0)</f>
        <v>0</v>
      </c>
      <c r="K1489" s="175" t="s">
        <v>343</v>
      </c>
      <c r="L1489" s="38"/>
      <c r="M1489" s="180" t="s">
        <v>1</v>
      </c>
      <c r="N1489" s="181" t="s">
        <v>42</v>
      </c>
      <c r="O1489" s="76"/>
      <c r="P1489" s="182">
        <f>O1489*H1489</f>
        <v>0</v>
      </c>
      <c r="Q1489" s="182">
        <v>0</v>
      </c>
      <c r="R1489" s="182">
        <f>Q1489*H1489</f>
        <v>0</v>
      </c>
      <c r="S1489" s="182">
        <v>0.025000000000000001</v>
      </c>
      <c r="T1489" s="183">
        <f>S1489*H1489</f>
        <v>1.1925000000000001</v>
      </c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R1489" s="184" t="s">
        <v>409</v>
      </c>
      <c r="AT1489" s="184" t="s">
        <v>339</v>
      </c>
      <c r="AU1489" s="184" t="s">
        <v>85</v>
      </c>
      <c r="AY1489" s="18" t="s">
        <v>337</v>
      </c>
      <c r="BE1489" s="185">
        <f>IF(N1489="základní",J1489,0)</f>
        <v>0</v>
      </c>
      <c r="BF1489" s="185">
        <f>IF(N1489="snížená",J1489,0)</f>
        <v>0</v>
      </c>
      <c r="BG1489" s="185">
        <f>IF(N1489="zákl. přenesená",J1489,0)</f>
        <v>0</v>
      </c>
      <c r="BH1489" s="185">
        <f>IF(N1489="sníž. přenesená",J1489,0)</f>
        <v>0</v>
      </c>
      <c r="BI1489" s="185">
        <f>IF(N1489="nulová",J1489,0)</f>
        <v>0</v>
      </c>
      <c r="BJ1489" s="18" t="s">
        <v>8</v>
      </c>
      <c r="BK1489" s="185">
        <f>ROUND(I1489*H1489,0)</f>
        <v>0</v>
      </c>
      <c r="BL1489" s="18" t="s">
        <v>409</v>
      </c>
      <c r="BM1489" s="184" t="s">
        <v>2362</v>
      </c>
    </row>
    <row r="1490" s="13" customFormat="1">
      <c r="A1490" s="13"/>
      <c r="B1490" s="186"/>
      <c r="C1490" s="13"/>
      <c r="D1490" s="187" t="s">
        <v>345</v>
      </c>
      <c r="E1490" s="188" t="s">
        <v>1</v>
      </c>
      <c r="F1490" s="189" t="s">
        <v>2363</v>
      </c>
      <c r="G1490" s="13"/>
      <c r="H1490" s="190">
        <v>47.700000000000003</v>
      </c>
      <c r="I1490" s="191"/>
      <c r="J1490" s="13"/>
      <c r="K1490" s="13"/>
      <c r="L1490" s="186"/>
      <c r="M1490" s="192"/>
      <c r="N1490" s="193"/>
      <c r="O1490" s="193"/>
      <c r="P1490" s="193"/>
      <c r="Q1490" s="193"/>
      <c r="R1490" s="193"/>
      <c r="S1490" s="193"/>
      <c r="T1490" s="194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188" t="s">
        <v>345</v>
      </c>
      <c r="AU1490" s="188" t="s">
        <v>85</v>
      </c>
      <c r="AV1490" s="13" t="s">
        <v>85</v>
      </c>
      <c r="AW1490" s="13" t="s">
        <v>33</v>
      </c>
      <c r="AX1490" s="13" t="s">
        <v>8</v>
      </c>
      <c r="AY1490" s="188" t="s">
        <v>337</v>
      </c>
    </row>
    <row r="1491" s="12" customFormat="1" ht="22.8" customHeight="1">
      <c r="A1491" s="12"/>
      <c r="B1491" s="159"/>
      <c r="C1491" s="12"/>
      <c r="D1491" s="160" t="s">
        <v>76</v>
      </c>
      <c r="E1491" s="170" t="s">
        <v>2364</v>
      </c>
      <c r="F1491" s="170" t="s">
        <v>2365</v>
      </c>
      <c r="G1491" s="12"/>
      <c r="H1491" s="12"/>
      <c r="I1491" s="162"/>
      <c r="J1491" s="171">
        <f>BK1491</f>
        <v>0</v>
      </c>
      <c r="K1491" s="12"/>
      <c r="L1491" s="159"/>
      <c r="M1491" s="164"/>
      <c r="N1491" s="165"/>
      <c r="O1491" s="165"/>
      <c r="P1491" s="166">
        <f>SUM(P1492:P1513)</f>
        <v>0</v>
      </c>
      <c r="Q1491" s="165"/>
      <c r="R1491" s="166">
        <f>SUM(R1492:R1513)</f>
        <v>1.3900786751000001</v>
      </c>
      <c r="S1491" s="165"/>
      <c r="T1491" s="167">
        <f>SUM(T1492:T1513)</f>
        <v>0</v>
      </c>
      <c r="U1491" s="12"/>
      <c r="V1491" s="12"/>
      <c r="W1491" s="12"/>
      <c r="X1491" s="12"/>
      <c r="Y1491" s="12"/>
      <c r="Z1491" s="12"/>
      <c r="AA1491" s="12"/>
      <c r="AB1491" s="12"/>
      <c r="AC1491" s="12"/>
      <c r="AD1491" s="12"/>
      <c r="AE1491" s="12"/>
      <c r="AR1491" s="160" t="s">
        <v>85</v>
      </c>
      <c r="AT1491" s="168" t="s">
        <v>76</v>
      </c>
      <c r="AU1491" s="168" t="s">
        <v>8</v>
      </c>
      <c r="AY1491" s="160" t="s">
        <v>337</v>
      </c>
      <c r="BK1491" s="169">
        <f>SUM(BK1492:BK1513)</f>
        <v>0</v>
      </c>
    </row>
    <row r="1492" s="2" customFormat="1" ht="24.15" customHeight="1">
      <c r="A1492" s="37"/>
      <c r="B1492" s="172"/>
      <c r="C1492" s="173" t="s">
        <v>2366</v>
      </c>
      <c r="D1492" s="173" t="s">
        <v>339</v>
      </c>
      <c r="E1492" s="174" t="s">
        <v>2367</v>
      </c>
      <c r="F1492" s="175" t="s">
        <v>2368</v>
      </c>
      <c r="G1492" s="176" t="s">
        <v>342</v>
      </c>
      <c r="H1492" s="177">
        <v>73</v>
      </c>
      <c r="I1492" s="178"/>
      <c r="J1492" s="179">
        <f>ROUND(I1492*H1492,0)</f>
        <v>0</v>
      </c>
      <c r="K1492" s="175" t="s">
        <v>343</v>
      </c>
      <c r="L1492" s="38"/>
      <c r="M1492" s="180" t="s">
        <v>1</v>
      </c>
      <c r="N1492" s="181" t="s">
        <v>42</v>
      </c>
      <c r="O1492" s="76"/>
      <c r="P1492" s="182">
        <f>O1492*H1492</f>
        <v>0</v>
      </c>
      <c r="Q1492" s="182">
        <v>7.6799999999999999E-07</v>
      </c>
      <c r="R1492" s="182">
        <f>Q1492*H1492</f>
        <v>5.6063999999999997E-05</v>
      </c>
      <c r="S1492" s="182">
        <v>0</v>
      </c>
      <c r="T1492" s="183">
        <f>S1492*H1492</f>
        <v>0</v>
      </c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R1492" s="184" t="s">
        <v>409</v>
      </c>
      <c r="AT1492" s="184" t="s">
        <v>339</v>
      </c>
      <c r="AU1492" s="184" t="s">
        <v>85</v>
      </c>
      <c r="AY1492" s="18" t="s">
        <v>337</v>
      </c>
      <c r="BE1492" s="185">
        <f>IF(N1492="základní",J1492,0)</f>
        <v>0</v>
      </c>
      <c r="BF1492" s="185">
        <f>IF(N1492="snížená",J1492,0)</f>
        <v>0</v>
      </c>
      <c r="BG1492" s="185">
        <f>IF(N1492="zákl. přenesená",J1492,0)</f>
        <v>0</v>
      </c>
      <c r="BH1492" s="185">
        <f>IF(N1492="sníž. přenesená",J1492,0)</f>
        <v>0</v>
      </c>
      <c r="BI1492" s="185">
        <f>IF(N1492="nulová",J1492,0)</f>
        <v>0</v>
      </c>
      <c r="BJ1492" s="18" t="s">
        <v>8</v>
      </c>
      <c r="BK1492" s="185">
        <f>ROUND(I1492*H1492,0)</f>
        <v>0</v>
      </c>
      <c r="BL1492" s="18" t="s">
        <v>409</v>
      </c>
      <c r="BM1492" s="184" t="s">
        <v>2369</v>
      </c>
    </row>
    <row r="1493" s="13" customFormat="1">
      <c r="A1493" s="13"/>
      <c r="B1493" s="186"/>
      <c r="C1493" s="13"/>
      <c r="D1493" s="187" t="s">
        <v>345</v>
      </c>
      <c r="E1493" s="188" t="s">
        <v>1</v>
      </c>
      <c r="F1493" s="189" t="s">
        <v>286</v>
      </c>
      <c r="G1493" s="13"/>
      <c r="H1493" s="190">
        <v>73</v>
      </c>
      <c r="I1493" s="191"/>
      <c r="J1493" s="13"/>
      <c r="K1493" s="13"/>
      <c r="L1493" s="186"/>
      <c r="M1493" s="192"/>
      <c r="N1493" s="193"/>
      <c r="O1493" s="193"/>
      <c r="P1493" s="193"/>
      <c r="Q1493" s="193"/>
      <c r="R1493" s="193"/>
      <c r="S1493" s="193"/>
      <c r="T1493" s="194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188" t="s">
        <v>345</v>
      </c>
      <c r="AU1493" s="188" t="s">
        <v>85</v>
      </c>
      <c r="AV1493" s="13" t="s">
        <v>85</v>
      </c>
      <c r="AW1493" s="13" t="s">
        <v>33</v>
      </c>
      <c r="AX1493" s="13" t="s">
        <v>8</v>
      </c>
      <c r="AY1493" s="188" t="s">
        <v>337</v>
      </c>
    </row>
    <row r="1494" s="2" customFormat="1" ht="16.5" customHeight="1">
      <c r="A1494" s="37"/>
      <c r="B1494" s="172"/>
      <c r="C1494" s="173" t="s">
        <v>2370</v>
      </c>
      <c r="D1494" s="173" t="s">
        <v>339</v>
      </c>
      <c r="E1494" s="174" t="s">
        <v>2371</v>
      </c>
      <c r="F1494" s="175" t="s">
        <v>2372</v>
      </c>
      <c r="G1494" s="176" t="s">
        <v>342</v>
      </c>
      <c r="H1494" s="177">
        <v>73</v>
      </c>
      <c r="I1494" s="178"/>
      <c r="J1494" s="179">
        <f>ROUND(I1494*H1494,0)</f>
        <v>0</v>
      </c>
      <c r="K1494" s="175" t="s">
        <v>343</v>
      </c>
      <c r="L1494" s="38"/>
      <c r="M1494" s="180" t="s">
        <v>1</v>
      </c>
      <c r="N1494" s="181" t="s">
        <v>42</v>
      </c>
      <c r="O1494" s="76"/>
      <c r="P1494" s="182">
        <f>O1494*H1494</f>
        <v>0</v>
      </c>
      <c r="Q1494" s="182">
        <v>0</v>
      </c>
      <c r="R1494" s="182">
        <f>Q1494*H1494</f>
        <v>0</v>
      </c>
      <c r="S1494" s="182">
        <v>0</v>
      </c>
      <c r="T1494" s="183">
        <f>S1494*H1494</f>
        <v>0</v>
      </c>
      <c r="U1494" s="37"/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/>
      <c r="AR1494" s="184" t="s">
        <v>409</v>
      </c>
      <c r="AT1494" s="184" t="s">
        <v>339</v>
      </c>
      <c r="AU1494" s="184" t="s">
        <v>85</v>
      </c>
      <c r="AY1494" s="18" t="s">
        <v>337</v>
      </c>
      <c r="BE1494" s="185">
        <f>IF(N1494="základní",J1494,0)</f>
        <v>0</v>
      </c>
      <c r="BF1494" s="185">
        <f>IF(N1494="snížená",J1494,0)</f>
        <v>0</v>
      </c>
      <c r="BG1494" s="185">
        <f>IF(N1494="zákl. přenesená",J1494,0)</f>
        <v>0</v>
      </c>
      <c r="BH1494" s="185">
        <f>IF(N1494="sníž. přenesená",J1494,0)</f>
        <v>0</v>
      </c>
      <c r="BI1494" s="185">
        <f>IF(N1494="nulová",J1494,0)</f>
        <v>0</v>
      </c>
      <c r="BJ1494" s="18" t="s">
        <v>8</v>
      </c>
      <c r="BK1494" s="185">
        <f>ROUND(I1494*H1494,0)</f>
        <v>0</v>
      </c>
      <c r="BL1494" s="18" t="s">
        <v>409</v>
      </c>
      <c r="BM1494" s="184" t="s">
        <v>2373</v>
      </c>
    </row>
    <row r="1495" s="13" customFormat="1">
      <c r="A1495" s="13"/>
      <c r="B1495" s="186"/>
      <c r="C1495" s="13"/>
      <c r="D1495" s="187" t="s">
        <v>345</v>
      </c>
      <c r="E1495" s="188" t="s">
        <v>1</v>
      </c>
      <c r="F1495" s="189" t="s">
        <v>286</v>
      </c>
      <c r="G1495" s="13"/>
      <c r="H1495" s="190">
        <v>73</v>
      </c>
      <c r="I1495" s="191"/>
      <c r="J1495" s="13"/>
      <c r="K1495" s="13"/>
      <c r="L1495" s="186"/>
      <c r="M1495" s="192"/>
      <c r="N1495" s="193"/>
      <c r="O1495" s="193"/>
      <c r="P1495" s="193"/>
      <c r="Q1495" s="193"/>
      <c r="R1495" s="193"/>
      <c r="S1495" s="193"/>
      <c r="T1495" s="194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188" t="s">
        <v>345</v>
      </c>
      <c r="AU1495" s="188" t="s">
        <v>85</v>
      </c>
      <c r="AV1495" s="13" t="s">
        <v>85</v>
      </c>
      <c r="AW1495" s="13" t="s">
        <v>33</v>
      </c>
      <c r="AX1495" s="13" t="s">
        <v>8</v>
      </c>
      <c r="AY1495" s="188" t="s">
        <v>337</v>
      </c>
    </row>
    <row r="1496" s="2" customFormat="1" ht="24.15" customHeight="1">
      <c r="A1496" s="37"/>
      <c r="B1496" s="172"/>
      <c r="C1496" s="173" t="s">
        <v>2374</v>
      </c>
      <c r="D1496" s="173" t="s">
        <v>339</v>
      </c>
      <c r="E1496" s="174" t="s">
        <v>2375</v>
      </c>
      <c r="F1496" s="175" t="s">
        <v>2376</v>
      </c>
      <c r="G1496" s="176" t="s">
        <v>342</v>
      </c>
      <c r="H1496" s="177">
        <v>73</v>
      </c>
      <c r="I1496" s="178"/>
      <c r="J1496" s="179">
        <f>ROUND(I1496*H1496,0)</f>
        <v>0</v>
      </c>
      <c r="K1496" s="175" t="s">
        <v>343</v>
      </c>
      <c r="L1496" s="38"/>
      <c r="M1496" s="180" t="s">
        <v>1</v>
      </c>
      <c r="N1496" s="181" t="s">
        <v>42</v>
      </c>
      <c r="O1496" s="76"/>
      <c r="P1496" s="182">
        <f>O1496*H1496</f>
        <v>0</v>
      </c>
      <c r="Q1496" s="182">
        <v>3.3000000000000003E-05</v>
      </c>
      <c r="R1496" s="182">
        <f>Q1496*H1496</f>
        <v>0.0024090000000000001</v>
      </c>
      <c r="S1496" s="182">
        <v>0</v>
      </c>
      <c r="T1496" s="183">
        <f>S1496*H1496</f>
        <v>0</v>
      </c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R1496" s="184" t="s">
        <v>409</v>
      </c>
      <c r="AT1496" s="184" t="s">
        <v>339</v>
      </c>
      <c r="AU1496" s="184" t="s">
        <v>85</v>
      </c>
      <c r="AY1496" s="18" t="s">
        <v>337</v>
      </c>
      <c r="BE1496" s="185">
        <f>IF(N1496="základní",J1496,0)</f>
        <v>0</v>
      </c>
      <c r="BF1496" s="185">
        <f>IF(N1496="snížená",J1496,0)</f>
        <v>0</v>
      </c>
      <c r="BG1496" s="185">
        <f>IF(N1496="zákl. přenesená",J1496,0)</f>
        <v>0</v>
      </c>
      <c r="BH1496" s="185">
        <f>IF(N1496="sníž. přenesená",J1496,0)</f>
        <v>0</v>
      </c>
      <c r="BI1496" s="185">
        <f>IF(N1496="nulová",J1496,0)</f>
        <v>0</v>
      </c>
      <c r="BJ1496" s="18" t="s">
        <v>8</v>
      </c>
      <c r="BK1496" s="185">
        <f>ROUND(I1496*H1496,0)</f>
        <v>0</v>
      </c>
      <c r="BL1496" s="18" t="s">
        <v>409</v>
      </c>
      <c r="BM1496" s="184" t="s">
        <v>2377</v>
      </c>
    </row>
    <row r="1497" s="13" customFormat="1">
      <c r="A1497" s="13"/>
      <c r="B1497" s="186"/>
      <c r="C1497" s="13"/>
      <c r="D1497" s="187" t="s">
        <v>345</v>
      </c>
      <c r="E1497" s="188" t="s">
        <v>1</v>
      </c>
      <c r="F1497" s="189" t="s">
        <v>286</v>
      </c>
      <c r="G1497" s="13"/>
      <c r="H1497" s="190">
        <v>73</v>
      </c>
      <c r="I1497" s="191"/>
      <c r="J1497" s="13"/>
      <c r="K1497" s="13"/>
      <c r="L1497" s="186"/>
      <c r="M1497" s="192"/>
      <c r="N1497" s="193"/>
      <c r="O1497" s="193"/>
      <c r="P1497" s="193"/>
      <c r="Q1497" s="193"/>
      <c r="R1497" s="193"/>
      <c r="S1497" s="193"/>
      <c r="T1497" s="194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188" t="s">
        <v>345</v>
      </c>
      <c r="AU1497" s="188" t="s">
        <v>85</v>
      </c>
      <c r="AV1497" s="13" t="s">
        <v>85</v>
      </c>
      <c r="AW1497" s="13" t="s">
        <v>33</v>
      </c>
      <c r="AX1497" s="13" t="s">
        <v>8</v>
      </c>
      <c r="AY1497" s="188" t="s">
        <v>337</v>
      </c>
    </row>
    <row r="1498" s="2" customFormat="1" ht="24.15" customHeight="1">
      <c r="A1498" s="37"/>
      <c r="B1498" s="172"/>
      <c r="C1498" s="173" t="s">
        <v>2378</v>
      </c>
      <c r="D1498" s="173" t="s">
        <v>339</v>
      </c>
      <c r="E1498" s="174" t="s">
        <v>2379</v>
      </c>
      <c r="F1498" s="175" t="s">
        <v>2380</v>
      </c>
      <c r="G1498" s="176" t="s">
        <v>342</v>
      </c>
      <c r="H1498" s="177">
        <v>73</v>
      </c>
      <c r="I1498" s="178"/>
      <c r="J1498" s="179">
        <f>ROUND(I1498*H1498,0)</f>
        <v>0</v>
      </c>
      <c r="K1498" s="175" t="s">
        <v>343</v>
      </c>
      <c r="L1498" s="38"/>
      <c r="M1498" s="180" t="s">
        <v>1</v>
      </c>
      <c r="N1498" s="181" t="s">
        <v>42</v>
      </c>
      <c r="O1498" s="76"/>
      <c r="P1498" s="182">
        <f>O1498*H1498</f>
        <v>0</v>
      </c>
      <c r="Q1498" s="182">
        <v>0.014999999999999999</v>
      </c>
      <c r="R1498" s="182">
        <f>Q1498*H1498</f>
        <v>1.095</v>
      </c>
      <c r="S1498" s="182">
        <v>0</v>
      </c>
      <c r="T1498" s="183">
        <f>S1498*H1498</f>
        <v>0</v>
      </c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R1498" s="184" t="s">
        <v>409</v>
      </c>
      <c r="AT1498" s="184" t="s">
        <v>339</v>
      </c>
      <c r="AU1498" s="184" t="s">
        <v>85</v>
      </c>
      <c r="AY1498" s="18" t="s">
        <v>337</v>
      </c>
      <c r="BE1498" s="185">
        <f>IF(N1498="základní",J1498,0)</f>
        <v>0</v>
      </c>
      <c r="BF1498" s="185">
        <f>IF(N1498="snížená",J1498,0)</f>
        <v>0</v>
      </c>
      <c r="BG1498" s="185">
        <f>IF(N1498="zákl. přenesená",J1498,0)</f>
        <v>0</v>
      </c>
      <c r="BH1498" s="185">
        <f>IF(N1498="sníž. přenesená",J1498,0)</f>
        <v>0</v>
      </c>
      <c r="BI1498" s="185">
        <f>IF(N1498="nulová",J1498,0)</f>
        <v>0</v>
      </c>
      <c r="BJ1498" s="18" t="s">
        <v>8</v>
      </c>
      <c r="BK1498" s="185">
        <f>ROUND(I1498*H1498,0)</f>
        <v>0</v>
      </c>
      <c r="BL1498" s="18" t="s">
        <v>409</v>
      </c>
      <c r="BM1498" s="184" t="s">
        <v>2381</v>
      </c>
    </row>
    <row r="1499" s="13" customFormat="1">
      <c r="A1499" s="13"/>
      <c r="B1499" s="186"/>
      <c r="C1499" s="13"/>
      <c r="D1499" s="187" t="s">
        <v>345</v>
      </c>
      <c r="E1499" s="188" t="s">
        <v>1</v>
      </c>
      <c r="F1499" s="189" t="s">
        <v>286</v>
      </c>
      <c r="G1499" s="13"/>
      <c r="H1499" s="190">
        <v>73</v>
      </c>
      <c r="I1499" s="191"/>
      <c r="J1499" s="13"/>
      <c r="K1499" s="13"/>
      <c r="L1499" s="186"/>
      <c r="M1499" s="192"/>
      <c r="N1499" s="193"/>
      <c r="O1499" s="193"/>
      <c r="P1499" s="193"/>
      <c r="Q1499" s="193"/>
      <c r="R1499" s="193"/>
      <c r="S1499" s="193"/>
      <c r="T1499" s="194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188" t="s">
        <v>345</v>
      </c>
      <c r="AU1499" s="188" t="s">
        <v>85</v>
      </c>
      <c r="AV1499" s="13" t="s">
        <v>85</v>
      </c>
      <c r="AW1499" s="13" t="s">
        <v>33</v>
      </c>
      <c r="AX1499" s="13" t="s">
        <v>8</v>
      </c>
      <c r="AY1499" s="188" t="s">
        <v>337</v>
      </c>
    </row>
    <row r="1500" s="2" customFormat="1" ht="16.5" customHeight="1">
      <c r="A1500" s="37"/>
      <c r="B1500" s="172"/>
      <c r="C1500" s="173" t="s">
        <v>2382</v>
      </c>
      <c r="D1500" s="173" t="s">
        <v>339</v>
      </c>
      <c r="E1500" s="174" t="s">
        <v>2383</v>
      </c>
      <c r="F1500" s="175" t="s">
        <v>2384</v>
      </c>
      <c r="G1500" s="176" t="s">
        <v>342</v>
      </c>
      <c r="H1500" s="177">
        <v>73</v>
      </c>
      <c r="I1500" s="178"/>
      <c r="J1500" s="179">
        <f>ROUND(I1500*H1500,0)</f>
        <v>0</v>
      </c>
      <c r="K1500" s="175" t="s">
        <v>343</v>
      </c>
      <c r="L1500" s="38"/>
      <c r="M1500" s="180" t="s">
        <v>1</v>
      </c>
      <c r="N1500" s="181" t="s">
        <v>42</v>
      </c>
      <c r="O1500" s="76"/>
      <c r="P1500" s="182">
        <f>O1500*H1500</f>
        <v>0</v>
      </c>
      <c r="Q1500" s="182">
        <v>0.00029999999999999997</v>
      </c>
      <c r="R1500" s="182">
        <f>Q1500*H1500</f>
        <v>0.021899999999999999</v>
      </c>
      <c r="S1500" s="182">
        <v>0</v>
      </c>
      <c r="T1500" s="183">
        <f>S1500*H1500</f>
        <v>0</v>
      </c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R1500" s="184" t="s">
        <v>409</v>
      </c>
      <c r="AT1500" s="184" t="s">
        <v>339</v>
      </c>
      <c r="AU1500" s="184" t="s">
        <v>85</v>
      </c>
      <c r="AY1500" s="18" t="s">
        <v>337</v>
      </c>
      <c r="BE1500" s="185">
        <f>IF(N1500="základní",J1500,0)</f>
        <v>0</v>
      </c>
      <c r="BF1500" s="185">
        <f>IF(N1500="snížená",J1500,0)</f>
        <v>0</v>
      </c>
      <c r="BG1500" s="185">
        <f>IF(N1500="zákl. přenesená",J1500,0)</f>
        <v>0</v>
      </c>
      <c r="BH1500" s="185">
        <f>IF(N1500="sníž. přenesená",J1500,0)</f>
        <v>0</v>
      </c>
      <c r="BI1500" s="185">
        <f>IF(N1500="nulová",J1500,0)</f>
        <v>0</v>
      </c>
      <c r="BJ1500" s="18" t="s">
        <v>8</v>
      </c>
      <c r="BK1500" s="185">
        <f>ROUND(I1500*H1500,0)</f>
        <v>0</v>
      </c>
      <c r="BL1500" s="18" t="s">
        <v>409</v>
      </c>
      <c r="BM1500" s="184" t="s">
        <v>2385</v>
      </c>
    </row>
    <row r="1501" s="13" customFormat="1">
      <c r="A1501" s="13"/>
      <c r="B1501" s="186"/>
      <c r="C1501" s="13"/>
      <c r="D1501" s="187" t="s">
        <v>345</v>
      </c>
      <c r="E1501" s="188" t="s">
        <v>1</v>
      </c>
      <c r="F1501" s="189" t="s">
        <v>286</v>
      </c>
      <c r="G1501" s="13"/>
      <c r="H1501" s="190">
        <v>73</v>
      </c>
      <c r="I1501" s="191"/>
      <c r="J1501" s="13"/>
      <c r="K1501" s="13"/>
      <c r="L1501" s="186"/>
      <c r="M1501" s="192"/>
      <c r="N1501" s="193"/>
      <c r="O1501" s="193"/>
      <c r="P1501" s="193"/>
      <c r="Q1501" s="193"/>
      <c r="R1501" s="193"/>
      <c r="S1501" s="193"/>
      <c r="T1501" s="194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188" t="s">
        <v>345</v>
      </c>
      <c r="AU1501" s="188" t="s">
        <v>85</v>
      </c>
      <c r="AV1501" s="13" t="s">
        <v>85</v>
      </c>
      <c r="AW1501" s="13" t="s">
        <v>33</v>
      </c>
      <c r="AX1501" s="13" t="s">
        <v>8</v>
      </c>
      <c r="AY1501" s="188" t="s">
        <v>337</v>
      </c>
    </row>
    <row r="1502" s="2" customFormat="1" ht="44.25" customHeight="1">
      <c r="A1502" s="37"/>
      <c r="B1502" s="172"/>
      <c r="C1502" s="211" t="s">
        <v>2386</v>
      </c>
      <c r="D1502" s="211" t="s">
        <v>400</v>
      </c>
      <c r="E1502" s="212" t="s">
        <v>2387</v>
      </c>
      <c r="F1502" s="213" t="s">
        <v>2388</v>
      </c>
      <c r="G1502" s="214" t="s">
        <v>342</v>
      </c>
      <c r="H1502" s="215">
        <v>80.299999999999997</v>
      </c>
      <c r="I1502" s="216"/>
      <c r="J1502" s="217">
        <f>ROUND(I1502*H1502,0)</f>
        <v>0</v>
      </c>
      <c r="K1502" s="213" t="s">
        <v>343</v>
      </c>
      <c r="L1502" s="218"/>
      <c r="M1502" s="219" t="s">
        <v>1</v>
      </c>
      <c r="N1502" s="220" t="s">
        <v>42</v>
      </c>
      <c r="O1502" s="76"/>
      <c r="P1502" s="182">
        <f>O1502*H1502</f>
        <v>0</v>
      </c>
      <c r="Q1502" s="182">
        <v>0.0030899999999999999</v>
      </c>
      <c r="R1502" s="182">
        <f>Q1502*H1502</f>
        <v>0.24812699999999999</v>
      </c>
      <c r="S1502" s="182">
        <v>0</v>
      </c>
      <c r="T1502" s="183">
        <f>S1502*H1502</f>
        <v>0</v>
      </c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R1502" s="184" t="s">
        <v>506</v>
      </c>
      <c r="AT1502" s="184" t="s">
        <v>400</v>
      </c>
      <c r="AU1502" s="184" t="s">
        <v>85</v>
      </c>
      <c r="AY1502" s="18" t="s">
        <v>337</v>
      </c>
      <c r="BE1502" s="185">
        <f>IF(N1502="základní",J1502,0)</f>
        <v>0</v>
      </c>
      <c r="BF1502" s="185">
        <f>IF(N1502="snížená",J1502,0)</f>
        <v>0</v>
      </c>
      <c r="BG1502" s="185">
        <f>IF(N1502="zákl. přenesená",J1502,0)</f>
        <v>0</v>
      </c>
      <c r="BH1502" s="185">
        <f>IF(N1502="sníž. přenesená",J1502,0)</f>
        <v>0</v>
      </c>
      <c r="BI1502" s="185">
        <f>IF(N1502="nulová",J1502,0)</f>
        <v>0</v>
      </c>
      <c r="BJ1502" s="18" t="s">
        <v>8</v>
      </c>
      <c r="BK1502" s="185">
        <f>ROUND(I1502*H1502,0)</f>
        <v>0</v>
      </c>
      <c r="BL1502" s="18" t="s">
        <v>409</v>
      </c>
      <c r="BM1502" s="184" t="s">
        <v>2389</v>
      </c>
    </row>
    <row r="1503" s="13" customFormat="1">
      <c r="A1503" s="13"/>
      <c r="B1503" s="186"/>
      <c r="C1503" s="13"/>
      <c r="D1503" s="187" t="s">
        <v>345</v>
      </c>
      <c r="E1503" s="188" t="s">
        <v>1</v>
      </c>
      <c r="F1503" s="189" t="s">
        <v>2390</v>
      </c>
      <c r="G1503" s="13"/>
      <c r="H1503" s="190">
        <v>80.299999999999997</v>
      </c>
      <c r="I1503" s="191"/>
      <c r="J1503" s="13"/>
      <c r="K1503" s="13"/>
      <c r="L1503" s="186"/>
      <c r="M1503" s="192"/>
      <c r="N1503" s="193"/>
      <c r="O1503" s="193"/>
      <c r="P1503" s="193"/>
      <c r="Q1503" s="193"/>
      <c r="R1503" s="193"/>
      <c r="S1503" s="193"/>
      <c r="T1503" s="194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188" t="s">
        <v>345</v>
      </c>
      <c r="AU1503" s="188" t="s">
        <v>85</v>
      </c>
      <c r="AV1503" s="13" t="s">
        <v>85</v>
      </c>
      <c r="AW1503" s="13" t="s">
        <v>33</v>
      </c>
      <c r="AX1503" s="13" t="s">
        <v>8</v>
      </c>
      <c r="AY1503" s="188" t="s">
        <v>337</v>
      </c>
    </row>
    <row r="1504" s="2" customFormat="1" ht="16.5" customHeight="1">
      <c r="A1504" s="37"/>
      <c r="B1504" s="172"/>
      <c r="C1504" s="173" t="s">
        <v>2391</v>
      </c>
      <c r="D1504" s="173" t="s">
        <v>339</v>
      </c>
      <c r="E1504" s="174" t="s">
        <v>2392</v>
      </c>
      <c r="F1504" s="175" t="s">
        <v>2393</v>
      </c>
      <c r="G1504" s="176" t="s">
        <v>433</v>
      </c>
      <c r="H1504" s="177">
        <v>59.060000000000002</v>
      </c>
      <c r="I1504" s="178"/>
      <c r="J1504" s="179">
        <f>ROUND(I1504*H1504,0)</f>
        <v>0</v>
      </c>
      <c r="K1504" s="175" t="s">
        <v>343</v>
      </c>
      <c r="L1504" s="38"/>
      <c r="M1504" s="180" t="s">
        <v>1</v>
      </c>
      <c r="N1504" s="181" t="s">
        <v>42</v>
      </c>
      <c r="O1504" s="76"/>
      <c r="P1504" s="182">
        <f>O1504*H1504</f>
        <v>0</v>
      </c>
      <c r="Q1504" s="182">
        <v>1.4935E-05</v>
      </c>
      <c r="R1504" s="182">
        <f>Q1504*H1504</f>
        <v>0.00088206109999999999</v>
      </c>
      <c r="S1504" s="182">
        <v>0</v>
      </c>
      <c r="T1504" s="183">
        <f>S1504*H1504</f>
        <v>0</v>
      </c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R1504" s="184" t="s">
        <v>409</v>
      </c>
      <c r="AT1504" s="184" t="s">
        <v>339</v>
      </c>
      <c r="AU1504" s="184" t="s">
        <v>85</v>
      </c>
      <c r="AY1504" s="18" t="s">
        <v>337</v>
      </c>
      <c r="BE1504" s="185">
        <f>IF(N1504="základní",J1504,0)</f>
        <v>0</v>
      </c>
      <c r="BF1504" s="185">
        <f>IF(N1504="snížená",J1504,0)</f>
        <v>0</v>
      </c>
      <c r="BG1504" s="185">
        <f>IF(N1504="zákl. přenesená",J1504,0)</f>
        <v>0</v>
      </c>
      <c r="BH1504" s="185">
        <f>IF(N1504="sníž. přenesená",J1504,0)</f>
        <v>0</v>
      </c>
      <c r="BI1504" s="185">
        <f>IF(N1504="nulová",J1504,0)</f>
        <v>0</v>
      </c>
      <c r="BJ1504" s="18" t="s">
        <v>8</v>
      </c>
      <c r="BK1504" s="185">
        <f>ROUND(I1504*H1504,0)</f>
        <v>0</v>
      </c>
      <c r="BL1504" s="18" t="s">
        <v>409</v>
      </c>
      <c r="BM1504" s="184" t="s">
        <v>2394</v>
      </c>
    </row>
    <row r="1505" s="13" customFormat="1">
      <c r="A1505" s="13"/>
      <c r="B1505" s="186"/>
      <c r="C1505" s="13"/>
      <c r="D1505" s="187" t="s">
        <v>345</v>
      </c>
      <c r="E1505" s="188" t="s">
        <v>1</v>
      </c>
      <c r="F1505" s="189" t="s">
        <v>2395</v>
      </c>
      <c r="G1505" s="13"/>
      <c r="H1505" s="190">
        <v>17.800000000000001</v>
      </c>
      <c r="I1505" s="191"/>
      <c r="J1505" s="13"/>
      <c r="K1505" s="13"/>
      <c r="L1505" s="186"/>
      <c r="M1505" s="192"/>
      <c r="N1505" s="193"/>
      <c r="O1505" s="193"/>
      <c r="P1505" s="193"/>
      <c r="Q1505" s="193"/>
      <c r="R1505" s="193"/>
      <c r="S1505" s="193"/>
      <c r="T1505" s="194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188" t="s">
        <v>345</v>
      </c>
      <c r="AU1505" s="188" t="s">
        <v>85</v>
      </c>
      <c r="AV1505" s="13" t="s">
        <v>85</v>
      </c>
      <c r="AW1505" s="13" t="s">
        <v>33</v>
      </c>
      <c r="AX1505" s="13" t="s">
        <v>77</v>
      </c>
      <c r="AY1505" s="188" t="s">
        <v>337</v>
      </c>
    </row>
    <row r="1506" s="13" customFormat="1">
      <c r="A1506" s="13"/>
      <c r="B1506" s="186"/>
      <c r="C1506" s="13"/>
      <c r="D1506" s="187" t="s">
        <v>345</v>
      </c>
      <c r="E1506" s="188" t="s">
        <v>1</v>
      </c>
      <c r="F1506" s="189" t="s">
        <v>2396</v>
      </c>
      <c r="G1506" s="13"/>
      <c r="H1506" s="190">
        <v>14.859999999999999</v>
      </c>
      <c r="I1506" s="191"/>
      <c r="J1506" s="13"/>
      <c r="K1506" s="13"/>
      <c r="L1506" s="186"/>
      <c r="M1506" s="192"/>
      <c r="N1506" s="193"/>
      <c r="O1506" s="193"/>
      <c r="P1506" s="193"/>
      <c r="Q1506" s="193"/>
      <c r="R1506" s="193"/>
      <c r="S1506" s="193"/>
      <c r="T1506" s="194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188" t="s">
        <v>345</v>
      </c>
      <c r="AU1506" s="188" t="s">
        <v>85</v>
      </c>
      <c r="AV1506" s="13" t="s">
        <v>85</v>
      </c>
      <c r="AW1506" s="13" t="s">
        <v>33</v>
      </c>
      <c r="AX1506" s="13" t="s">
        <v>77</v>
      </c>
      <c r="AY1506" s="188" t="s">
        <v>337</v>
      </c>
    </row>
    <row r="1507" s="13" customFormat="1">
      <c r="A1507" s="13"/>
      <c r="B1507" s="186"/>
      <c r="C1507" s="13"/>
      <c r="D1507" s="187" t="s">
        <v>345</v>
      </c>
      <c r="E1507" s="188" t="s">
        <v>1</v>
      </c>
      <c r="F1507" s="189" t="s">
        <v>2397</v>
      </c>
      <c r="G1507" s="13"/>
      <c r="H1507" s="190">
        <v>26.399999999999999</v>
      </c>
      <c r="I1507" s="191"/>
      <c r="J1507" s="13"/>
      <c r="K1507" s="13"/>
      <c r="L1507" s="186"/>
      <c r="M1507" s="192"/>
      <c r="N1507" s="193"/>
      <c r="O1507" s="193"/>
      <c r="P1507" s="193"/>
      <c r="Q1507" s="193"/>
      <c r="R1507" s="193"/>
      <c r="S1507" s="193"/>
      <c r="T1507" s="194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188" t="s">
        <v>345</v>
      </c>
      <c r="AU1507" s="188" t="s">
        <v>85</v>
      </c>
      <c r="AV1507" s="13" t="s">
        <v>85</v>
      </c>
      <c r="AW1507" s="13" t="s">
        <v>33</v>
      </c>
      <c r="AX1507" s="13" t="s">
        <v>77</v>
      </c>
      <c r="AY1507" s="188" t="s">
        <v>337</v>
      </c>
    </row>
    <row r="1508" s="14" customFormat="1">
      <c r="A1508" s="14"/>
      <c r="B1508" s="195"/>
      <c r="C1508" s="14"/>
      <c r="D1508" s="187" t="s">
        <v>345</v>
      </c>
      <c r="E1508" s="196" t="s">
        <v>190</v>
      </c>
      <c r="F1508" s="197" t="s">
        <v>363</v>
      </c>
      <c r="G1508" s="14"/>
      <c r="H1508" s="198">
        <v>59.060000000000002</v>
      </c>
      <c r="I1508" s="199"/>
      <c r="J1508" s="14"/>
      <c r="K1508" s="14"/>
      <c r="L1508" s="195"/>
      <c r="M1508" s="200"/>
      <c r="N1508" s="201"/>
      <c r="O1508" s="201"/>
      <c r="P1508" s="201"/>
      <c r="Q1508" s="201"/>
      <c r="R1508" s="201"/>
      <c r="S1508" s="201"/>
      <c r="T1508" s="202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196" t="s">
        <v>345</v>
      </c>
      <c r="AU1508" s="196" t="s">
        <v>85</v>
      </c>
      <c r="AV1508" s="14" t="s">
        <v>88</v>
      </c>
      <c r="AW1508" s="14" t="s">
        <v>33</v>
      </c>
      <c r="AX1508" s="14" t="s">
        <v>8</v>
      </c>
      <c r="AY1508" s="196" t="s">
        <v>337</v>
      </c>
    </row>
    <row r="1509" s="2" customFormat="1" ht="16.5" customHeight="1">
      <c r="A1509" s="37"/>
      <c r="B1509" s="172"/>
      <c r="C1509" s="211" t="s">
        <v>2398</v>
      </c>
      <c r="D1509" s="211" t="s">
        <v>400</v>
      </c>
      <c r="E1509" s="212" t="s">
        <v>2399</v>
      </c>
      <c r="F1509" s="213" t="s">
        <v>2400</v>
      </c>
      <c r="G1509" s="214" t="s">
        <v>433</v>
      </c>
      <c r="H1509" s="215">
        <v>62.012999999999998</v>
      </c>
      <c r="I1509" s="216"/>
      <c r="J1509" s="217">
        <f>ROUND(I1509*H1509,0)</f>
        <v>0</v>
      </c>
      <c r="K1509" s="213" t="s">
        <v>343</v>
      </c>
      <c r="L1509" s="218"/>
      <c r="M1509" s="219" t="s">
        <v>1</v>
      </c>
      <c r="N1509" s="220" t="s">
        <v>42</v>
      </c>
      <c r="O1509" s="76"/>
      <c r="P1509" s="182">
        <f>O1509*H1509</f>
        <v>0</v>
      </c>
      <c r="Q1509" s="182">
        <v>0.00035</v>
      </c>
      <c r="R1509" s="182">
        <f>Q1509*H1509</f>
        <v>0.02170455</v>
      </c>
      <c r="S1509" s="182">
        <v>0</v>
      </c>
      <c r="T1509" s="183">
        <f>S1509*H1509</f>
        <v>0</v>
      </c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R1509" s="184" t="s">
        <v>506</v>
      </c>
      <c r="AT1509" s="184" t="s">
        <v>400</v>
      </c>
      <c r="AU1509" s="184" t="s">
        <v>85</v>
      </c>
      <c r="AY1509" s="18" t="s">
        <v>337</v>
      </c>
      <c r="BE1509" s="185">
        <f>IF(N1509="základní",J1509,0)</f>
        <v>0</v>
      </c>
      <c r="BF1509" s="185">
        <f>IF(N1509="snížená",J1509,0)</f>
        <v>0</v>
      </c>
      <c r="BG1509" s="185">
        <f>IF(N1509="zákl. přenesená",J1509,0)</f>
        <v>0</v>
      </c>
      <c r="BH1509" s="185">
        <f>IF(N1509="sníž. přenesená",J1509,0)</f>
        <v>0</v>
      </c>
      <c r="BI1509" s="185">
        <f>IF(N1509="nulová",J1509,0)</f>
        <v>0</v>
      </c>
      <c r="BJ1509" s="18" t="s">
        <v>8</v>
      </c>
      <c r="BK1509" s="185">
        <f>ROUND(I1509*H1509,0)</f>
        <v>0</v>
      </c>
      <c r="BL1509" s="18" t="s">
        <v>409</v>
      </c>
      <c r="BM1509" s="184" t="s">
        <v>2401</v>
      </c>
    </row>
    <row r="1510" s="13" customFormat="1">
      <c r="A1510" s="13"/>
      <c r="B1510" s="186"/>
      <c r="C1510" s="13"/>
      <c r="D1510" s="187" t="s">
        <v>345</v>
      </c>
      <c r="E1510" s="188" t="s">
        <v>1</v>
      </c>
      <c r="F1510" s="189" t="s">
        <v>2402</v>
      </c>
      <c r="G1510" s="13"/>
      <c r="H1510" s="190">
        <v>62.012999999999998</v>
      </c>
      <c r="I1510" s="191"/>
      <c r="J1510" s="13"/>
      <c r="K1510" s="13"/>
      <c r="L1510" s="186"/>
      <c r="M1510" s="192"/>
      <c r="N1510" s="193"/>
      <c r="O1510" s="193"/>
      <c r="P1510" s="193"/>
      <c r="Q1510" s="193"/>
      <c r="R1510" s="193"/>
      <c r="S1510" s="193"/>
      <c r="T1510" s="194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188" t="s">
        <v>345</v>
      </c>
      <c r="AU1510" s="188" t="s">
        <v>85</v>
      </c>
      <c r="AV1510" s="13" t="s">
        <v>85</v>
      </c>
      <c r="AW1510" s="13" t="s">
        <v>33</v>
      </c>
      <c r="AX1510" s="13" t="s">
        <v>8</v>
      </c>
      <c r="AY1510" s="188" t="s">
        <v>337</v>
      </c>
    </row>
    <row r="1511" s="2" customFormat="1" ht="24.15" customHeight="1">
      <c r="A1511" s="37"/>
      <c r="B1511" s="172"/>
      <c r="C1511" s="173" t="s">
        <v>2403</v>
      </c>
      <c r="D1511" s="173" t="s">
        <v>339</v>
      </c>
      <c r="E1511" s="174" t="s">
        <v>2404</v>
      </c>
      <c r="F1511" s="175" t="s">
        <v>2405</v>
      </c>
      <c r="G1511" s="176" t="s">
        <v>342</v>
      </c>
      <c r="H1511" s="177">
        <v>73</v>
      </c>
      <c r="I1511" s="178"/>
      <c r="J1511" s="179">
        <f>ROUND(I1511*H1511,0)</f>
        <v>0</v>
      </c>
      <c r="K1511" s="175" t="s">
        <v>343</v>
      </c>
      <c r="L1511" s="38"/>
      <c r="M1511" s="180" t="s">
        <v>1</v>
      </c>
      <c r="N1511" s="181" t="s">
        <v>42</v>
      </c>
      <c r="O1511" s="76"/>
      <c r="P1511" s="182">
        <f>O1511*H1511</f>
        <v>0</v>
      </c>
      <c r="Q1511" s="182">
        <v>0</v>
      </c>
      <c r="R1511" s="182">
        <f>Q1511*H1511</f>
        <v>0</v>
      </c>
      <c r="S1511" s="182">
        <v>0</v>
      </c>
      <c r="T1511" s="183">
        <f>S1511*H1511</f>
        <v>0</v>
      </c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R1511" s="184" t="s">
        <v>409</v>
      </c>
      <c r="AT1511" s="184" t="s">
        <v>339</v>
      </c>
      <c r="AU1511" s="184" t="s">
        <v>85</v>
      </c>
      <c r="AY1511" s="18" t="s">
        <v>337</v>
      </c>
      <c r="BE1511" s="185">
        <f>IF(N1511="základní",J1511,0)</f>
        <v>0</v>
      </c>
      <c r="BF1511" s="185">
        <f>IF(N1511="snížená",J1511,0)</f>
        <v>0</v>
      </c>
      <c r="BG1511" s="185">
        <f>IF(N1511="zákl. přenesená",J1511,0)</f>
        <v>0</v>
      </c>
      <c r="BH1511" s="185">
        <f>IF(N1511="sníž. přenesená",J1511,0)</f>
        <v>0</v>
      </c>
      <c r="BI1511" s="185">
        <f>IF(N1511="nulová",J1511,0)</f>
        <v>0</v>
      </c>
      <c r="BJ1511" s="18" t="s">
        <v>8</v>
      </c>
      <c r="BK1511" s="185">
        <f>ROUND(I1511*H1511,0)</f>
        <v>0</v>
      </c>
      <c r="BL1511" s="18" t="s">
        <v>409</v>
      </c>
      <c r="BM1511" s="184" t="s">
        <v>2406</v>
      </c>
    </row>
    <row r="1512" s="13" customFormat="1">
      <c r="A1512" s="13"/>
      <c r="B1512" s="186"/>
      <c r="C1512" s="13"/>
      <c r="D1512" s="187" t="s">
        <v>345</v>
      </c>
      <c r="E1512" s="188" t="s">
        <v>1</v>
      </c>
      <c r="F1512" s="189" t="s">
        <v>286</v>
      </c>
      <c r="G1512" s="13"/>
      <c r="H1512" s="190">
        <v>73</v>
      </c>
      <c r="I1512" s="191"/>
      <c r="J1512" s="13"/>
      <c r="K1512" s="13"/>
      <c r="L1512" s="186"/>
      <c r="M1512" s="192"/>
      <c r="N1512" s="193"/>
      <c r="O1512" s="193"/>
      <c r="P1512" s="193"/>
      <c r="Q1512" s="193"/>
      <c r="R1512" s="193"/>
      <c r="S1512" s="193"/>
      <c r="T1512" s="194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188" t="s">
        <v>345</v>
      </c>
      <c r="AU1512" s="188" t="s">
        <v>85</v>
      </c>
      <c r="AV1512" s="13" t="s">
        <v>85</v>
      </c>
      <c r="AW1512" s="13" t="s">
        <v>33</v>
      </c>
      <c r="AX1512" s="13" t="s">
        <v>8</v>
      </c>
      <c r="AY1512" s="188" t="s">
        <v>337</v>
      </c>
    </row>
    <row r="1513" s="2" customFormat="1" ht="33" customHeight="1">
      <c r="A1513" s="37"/>
      <c r="B1513" s="172"/>
      <c r="C1513" s="173" t="s">
        <v>2407</v>
      </c>
      <c r="D1513" s="173" t="s">
        <v>339</v>
      </c>
      <c r="E1513" s="174" t="s">
        <v>2408</v>
      </c>
      <c r="F1513" s="175" t="s">
        <v>2409</v>
      </c>
      <c r="G1513" s="176" t="s">
        <v>403</v>
      </c>
      <c r="H1513" s="177">
        <v>1.3899999999999999</v>
      </c>
      <c r="I1513" s="178"/>
      <c r="J1513" s="179">
        <f>ROUND(I1513*H1513,0)</f>
        <v>0</v>
      </c>
      <c r="K1513" s="175" t="s">
        <v>343</v>
      </c>
      <c r="L1513" s="38"/>
      <c r="M1513" s="180" t="s">
        <v>1</v>
      </c>
      <c r="N1513" s="181" t="s">
        <v>42</v>
      </c>
      <c r="O1513" s="76"/>
      <c r="P1513" s="182">
        <f>O1513*H1513</f>
        <v>0</v>
      </c>
      <c r="Q1513" s="182">
        <v>0</v>
      </c>
      <c r="R1513" s="182">
        <f>Q1513*H1513</f>
        <v>0</v>
      </c>
      <c r="S1513" s="182">
        <v>0</v>
      </c>
      <c r="T1513" s="183">
        <f>S1513*H1513</f>
        <v>0</v>
      </c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R1513" s="184" t="s">
        <v>409</v>
      </c>
      <c r="AT1513" s="184" t="s">
        <v>339</v>
      </c>
      <c r="AU1513" s="184" t="s">
        <v>85</v>
      </c>
      <c r="AY1513" s="18" t="s">
        <v>337</v>
      </c>
      <c r="BE1513" s="185">
        <f>IF(N1513="základní",J1513,0)</f>
        <v>0</v>
      </c>
      <c r="BF1513" s="185">
        <f>IF(N1513="snížená",J1513,0)</f>
        <v>0</v>
      </c>
      <c r="BG1513" s="185">
        <f>IF(N1513="zákl. přenesená",J1513,0)</f>
        <v>0</v>
      </c>
      <c r="BH1513" s="185">
        <f>IF(N1513="sníž. přenesená",J1513,0)</f>
        <v>0</v>
      </c>
      <c r="BI1513" s="185">
        <f>IF(N1513="nulová",J1513,0)</f>
        <v>0</v>
      </c>
      <c r="BJ1513" s="18" t="s">
        <v>8</v>
      </c>
      <c r="BK1513" s="185">
        <f>ROUND(I1513*H1513,0)</f>
        <v>0</v>
      </c>
      <c r="BL1513" s="18" t="s">
        <v>409</v>
      </c>
      <c r="BM1513" s="184" t="s">
        <v>2410</v>
      </c>
    </row>
    <row r="1514" s="12" customFormat="1" ht="22.8" customHeight="1">
      <c r="A1514" s="12"/>
      <c r="B1514" s="159"/>
      <c r="C1514" s="12"/>
      <c r="D1514" s="160" t="s">
        <v>76</v>
      </c>
      <c r="E1514" s="170" t="s">
        <v>2411</v>
      </c>
      <c r="F1514" s="170" t="s">
        <v>2412</v>
      </c>
      <c r="G1514" s="12"/>
      <c r="H1514" s="12"/>
      <c r="I1514" s="162"/>
      <c r="J1514" s="171">
        <f>BK1514</f>
        <v>0</v>
      </c>
      <c r="K1514" s="12"/>
      <c r="L1514" s="159"/>
      <c r="M1514" s="164"/>
      <c r="N1514" s="165"/>
      <c r="O1514" s="165"/>
      <c r="P1514" s="166">
        <f>SUM(P1515:P1525)</f>
        <v>0</v>
      </c>
      <c r="Q1514" s="165"/>
      <c r="R1514" s="166">
        <f>SUM(R1515:R1525)</f>
        <v>0.70173000000000008</v>
      </c>
      <c r="S1514" s="165"/>
      <c r="T1514" s="167">
        <f>SUM(T1515:T1525)</f>
        <v>0</v>
      </c>
      <c r="U1514" s="12"/>
      <c r="V1514" s="12"/>
      <c r="W1514" s="12"/>
      <c r="X1514" s="12"/>
      <c r="Y1514" s="12"/>
      <c r="Z1514" s="12"/>
      <c r="AA1514" s="12"/>
      <c r="AB1514" s="12"/>
      <c r="AC1514" s="12"/>
      <c r="AD1514" s="12"/>
      <c r="AE1514" s="12"/>
      <c r="AR1514" s="160" t="s">
        <v>85</v>
      </c>
      <c r="AT1514" s="168" t="s">
        <v>76</v>
      </c>
      <c r="AU1514" s="168" t="s">
        <v>8</v>
      </c>
      <c r="AY1514" s="160" t="s">
        <v>337</v>
      </c>
      <c r="BK1514" s="169">
        <f>SUM(BK1515:BK1525)</f>
        <v>0</v>
      </c>
    </row>
    <row r="1515" s="2" customFormat="1" ht="16.5" customHeight="1">
      <c r="A1515" s="37"/>
      <c r="B1515" s="172"/>
      <c r="C1515" s="173" t="s">
        <v>2413</v>
      </c>
      <c r="D1515" s="173" t="s">
        <v>339</v>
      </c>
      <c r="E1515" s="174" t="s">
        <v>2414</v>
      </c>
      <c r="F1515" s="175" t="s">
        <v>2415</v>
      </c>
      <c r="G1515" s="176" t="s">
        <v>342</v>
      </c>
      <c r="H1515" s="177">
        <v>62.100000000000001</v>
      </c>
      <c r="I1515" s="178"/>
      <c r="J1515" s="179">
        <f>ROUND(I1515*H1515,0)</f>
        <v>0</v>
      </c>
      <c r="K1515" s="175" t="s">
        <v>343</v>
      </c>
      <c r="L1515" s="38"/>
      <c r="M1515" s="180" t="s">
        <v>1</v>
      </c>
      <c r="N1515" s="181" t="s">
        <v>42</v>
      </c>
      <c r="O1515" s="76"/>
      <c r="P1515" s="182">
        <f>O1515*H1515</f>
        <v>0</v>
      </c>
      <c r="Q1515" s="182">
        <v>0</v>
      </c>
      <c r="R1515" s="182">
        <f>Q1515*H1515</f>
        <v>0</v>
      </c>
      <c r="S1515" s="182">
        <v>0</v>
      </c>
      <c r="T1515" s="183">
        <f>S1515*H1515</f>
        <v>0</v>
      </c>
      <c r="U1515" s="37"/>
      <c r="V1515" s="37"/>
      <c r="W1515" s="37"/>
      <c r="X1515" s="37"/>
      <c r="Y1515" s="37"/>
      <c r="Z1515" s="37"/>
      <c r="AA1515" s="37"/>
      <c r="AB1515" s="37"/>
      <c r="AC1515" s="37"/>
      <c r="AD1515" s="37"/>
      <c r="AE1515" s="37"/>
      <c r="AR1515" s="184" t="s">
        <v>409</v>
      </c>
      <c r="AT1515" s="184" t="s">
        <v>339</v>
      </c>
      <c r="AU1515" s="184" t="s">
        <v>85</v>
      </c>
      <c r="AY1515" s="18" t="s">
        <v>337</v>
      </c>
      <c r="BE1515" s="185">
        <f>IF(N1515="základní",J1515,0)</f>
        <v>0</v>
      </c>
      <c r="BF1515" s="185">
        <f>IF(N1515="snížená",J1515,0)</f>
        <v>0</v>
      </c>
      <c r="BG1515" s="185">
        <f>IF(N1515="zákl. přenesená",J1515,0)</f>
        <v>0</v>
      </c>
      <c r="BH1515" s="185">
        <f>IF(N1515="sníž. přenesená",J1515,0)</f>
        <v>0</v>
      </c>
      <c r="BI1515" s="185">
        <f>IF(N1515="nulová",J1515,0)</f>
        <v>0</v>
      </c>
      <c r="BJ1515" s="18" t="s">
        <v>8</v>
      </c>
      <c r="BK1515" s="185">
        <f>ROUND(I1515*H1515,0)</f>
        <v>0</v>
      </c>
      <c r="BL1515" s="18" t="s">
        <v>409</v>
      </c>
      <c r="BM1515" s="184" t="s">
        <v>2416</v>
      </c>
    </row>
    <row r="1516" s="13" customFormat="1">
      <c r="A1516" s="13"/>
      <c r="B1516" s="186"/>
      <c r="C1516" s="13"/>
      <c r="D1516" s="187" t="s">
        <v>345</v>
      </c>
      <c r="E1516" s="188" t="s">
        <v>1</v>
      </c>
      <c r="F1516" s="189" t="s">
        <v>282</v>
      </c>
      <c r="G1516" s="13"/>
      <c r="H1516" s="190">
        <v>62.100000000000001</v>
      </c>
      <c r="I1516" s="191"/>
      <c r="J1516" s="13"/>
      <c r="K1516" s="13"/>
      <c r="L1516" s="186"/>
      <c r="M1516" s="192"/>
      <c r="N1516" s="193"/>
      <c r="O1516" s="193"/>
      <c r="P1516" s="193"/>
      <c r="Q1516" s="193"/>
      <c r="R1516" s="193"/>
      <c r="S1516" s="193"/>
      <c r="T1516" s="194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188" t="s">
        <v>345</v>
      </c>
      <c r="AU1516" s="188" t="s">
        <v>85</v>
      </c>
      <c r="AV1516" s="13" t="s">
        <v>85</v>
      </c>
      <c r="AW1516" s="13" t="s">
        <v>33</v>
      </c>
      <c r="AX1516" s="13" t="s">
        <v>8</v>
      </c>
      <c r="AY1516" s="188" t="s">
        <v>337</v>
      </c>
    </row>
    <row r="1517" s="2" customFormat="1" ht="33" customHeight="1">
      <c r="A1517" s="37"/>
      <c r="B1517" s="172"/>
      <c r="C1517" s="173" t="s">
        <v>2417</v>
      </c>
      <c r="D1517" s="173" t="s">
        <v>339</v>
      </c>
      <c r="E1517" s="174" t="s">
        <v>2418</v>
      </c>
      <c r="F1517" s="175" t="s">
        <v>2419</v>
      </c>
      <c r="G1517" s="176" t="s">
        <v>342</v>
      </c>
      <c r="H1517" s="177">
        <v>62.100000000000001</v>
      </c>
      <c r="I1517" s="178"/>
      <c r="J1517" s="179">
        <f>ROUND(I1517*H1517,0)</f>
        <v>0</v>
      </c>
      <c r="K1517" s="175" t="s">
        <v>343</v>
      </c>
      <c r="L1517" s="38"/>
      <c r="M1517" s="180" t="s">
        <v>1</v>
      </c>
      <c r="N1517" s="181" t="s">
        <v>42</v>
      </c>
      <c r="O1517" s="76"/>
      <c r="P1517" s="182">
        <f>O1517*H1517</f>
        <v>0</v>
      </c>
      <c r="Q1517" s="182">
        <v>0.0054000000000000003</v>
      </c>
      <c r="R1517" s="182">
        <f>Q1517*H1517</f>
        <v>0.33534000000000003</v>
      </c>
      <c r="S1517" s="182">
        <v>0</v>
      </c>
      <c r="T1517" s="183">
        <f>S1517*H1517</f>
        <v>0</v>
      </c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R1517" s="184" t="s">
        <v>409</v>
      </c>
      <c r="AT1517" s="184" t="s">
        <v>339</v>
      </c>
      <c r="AU1517" s="184" t="s">
        <v>85</v>
      </c>
      <c r="AY1517" s="18" t="s">
        <v>337</v>
      </c>
      <c r="BE1517" s="185">
        <f>IF(N1517="základní",J1517,0)</f>
        <v>0</v>
      </c>
      <c r="BF1517" s="185">
        <f>IF(N1517="snížená",J1517,0)</f>
        <v>0</v>
      </c>
      <c r="BG1517" s="185">
        <f>IF(N1517="zákl. přenesená",J1517,0)</f>
        <v>0</v>
      </c>
      <c r="BH1517" s="185">
        <f>IF(N1517="sníž. přenesená",J1517,0)</f>
        <v>0</v>
      </c>
      <c r="BI1517" s="185">
        <f>IF(N1517="nulová",J1517,0)</f>
        <v>0</v>
      </c>
      <c r="BJ1517" s="18" t="s">
        <v>8</v>
      </c>
      <c r="BK1517" s="185">
        <f>ROUND(I1517*H1517,0)</f>
        <v>0</v>
      </c>
      <c r="BL1517" s="18" t="s">
        <v>409</v>
      </c>
      <c r="BM1517" s="184" t="s">
        <v>2420</v>
      </c>
    </row>
    <row r="1518" s="13" customFormat="1">
      <c r="A1518" s="13"/>
      <c r="B1518" s="186"/>
      <c r="C1518" s="13"/>
      <c r="D1518" s="187" t="s">
        <v>345</v>
      </c>
      <c r="E1518" s="188" t="s">
        <v>1</v>
      </c>
      <c r="F1518" s="189" t="s">
        <v>282</v>
      </c>
      <c r="G1518" s="13"/>
      <c r="H1518" s="190">
        <v>62.100000000000001</v>
      </c>
      <c r="I1518" s="191"/>
      <c r="J1518" s="13"/>
      <c r="K1518" s="13"/>
      <c r="L1518" s="186"/>
      <c r="M1518" s="192"/>
      <c r="N1518" s="193"/>
      <c r="O1518" s="193"/>
      <c r="P1518" s="193"/>
      <c r="Q1518" s="193"/>
      <c r="R1518" s="193"/>
      <c r="S1518" s="193"/>
      <c r="T1518" s="194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188" t="s">
        <v>345</v>
      </c>
      <c r="AU1518" s="188" t="s">
        <v>85</v>
      </c>
      <c r="AV1518" s="13" t="s">
        <v>85</v>
      </c>
      <c r="AW1518" s="13" t="s">
        <v>33</v>
      </c>
      <c r="AX1518" s="13" t="s">
        <v>8</v>
      </c>
      <c r="AY1518" s="188" t="s">
        <v>337</v>
      </c>
    </row>
    <row r="1519" s="2" customFormat="1" ht="24.15" customHeight="1">
      <c r="A1519" s="37"/>
      <c r="B1519" s="172"/>
      <c r="C1519" s="173" t="s">
        <v>2421</v>
      </c>
      <c r="D1519" s="173" t="s">
        <v>339</v>
      </c>
      <c r="E1519" s="174" t="s">
        <v>2422</v>
      </c>
      <c r="F1519" s="175" t="s">
        <v>2423</v>
      </c>
      <c r="G1519" s="176" t="s">
        <v>342</v>
      </c>
      <c r="H1519" s="177">
        <v>62.100000000000001</v>
      </c>
      <c r="I1519" s="178"/>
      <c r="J1519" s="179">
        <f>ROUND(I1519*H1519,0)</f>
        <v>0</v>
      </c>
      <c r="K1519" s="175" t="s">
        <v>343</v>
      </c>
      <c r="L1519" s="38"/>
      <c r="M1519" s="180" t="s">
        <v>1</v>
      </c>
      <c r="N1519" s="181" t="s">
        <v>42</v>
      </c>
      <c r="O1519" s="76"/>
      <c r="P1519" s="182">
        <f>O1519*H1519</f>
        <v>0</v>
      </c>
      <c r="Q1519" s="182">
        <v>0.00029999999999999997</v>
      </c>
      <c r="R1519" s="182">
        <f>Q1519*H1519</f>
        <v>0.018629999999999997</v>
      </c>
      <c r="S1519" s="182">
        <v>0</v>
      </c>
      <c r="T1519" s="183">
        <f>S1519*H1519</f>
        <v>0</v>
      </c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R1519" s="184" t="s">
        <v>409</v>
      </c>
      <c r="AT1519" s="184" t="s">
        <v>339</v>
      </c>
      <c r="AU1519" s="184" t="s">
        <v>85</v>
      </c>
      <c r="AY1519" s="18" t="s">
        <v>337</v>
      </c>
      <c r="BE1519" s="185">
        <f>IF(N1519="základní",J1519,0)</f>
        <v>0</v>
      </c>
      <c r="BF1519" s="185">
        <f>IF(N1519="snížená",J1519,0)</f>
        <v>0</v>
      </c>
      <c r="BG1519" s="185">
        <f>IF(N1519="zákl. přenesená",J1519,0)</f>
        <v>0</v>
      </c>
      <c r="BH1519" s="185">
        <f>IF(N1519="sníž. přenesená",J1519,0)</f>
        <v>0</v>
      </c>
      <c r="BI1519" s="185">
        <f>IF(N1519="nulová",J1519,0)</f>
        <v>0</v>
      </c>
      <c r="BJ1519" s="18" t="s">
        <v>8</v>
      </c>
      <c r="BK1519" s="185">
        <f>ROUND(I1519*H1519,0)</f>
        <v>0</v>
      </c>
      <c r="BL1519" s="18" t="s">
        <v>409</v>
      </c>
      <c r="BM1519" s="184" t="s">
        <v>2424</v>
      </c>
    </row>
    <row r="1520" s="13" customFormat="1">
      <c r="A1520" s="13"/>
      <c r="B1520" s="186"/>
      <c r="C1520" s="13"/>
      <c r="D1520" s="187" t="s">
        <v>345</v>
      </c>
      <c r="E1520" s="188" t="s">
        <v>1</v>
      </c>
      <c r="F1520" s="189" t="s">
        <v>282</v>
      </c>
      <c r="G1520" s="13"/>
      <c r="H1520" s="190">
        <v>62.100000000000001</v>
      </c>
      <c r="I1520" s="191"/>
      <c r="J1520" s="13"/>
      <c r="K1520" s="13"/>
      <c r="L1520" s="186"/>
      <c r="M1520" s="192"/>
      <c r="N1520" s="193"/>
      <c r="O1520" s="193"/>
      <c r="P1520" s="193"/>
      <c r="Q1520" s="193"/>
      <c r="R1520" s="193"/>
      <c r="S1520" s="193"/>
      <c r="T1520" s="194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188" t="s">
        <v>345</v>
      </c>
      <c r="AU1520" s="188" t="s">
        <v>85</v>
      </c>
      <c r="AV1520" s="13" t="s">
        <v>85</v>
      </c>
      <c r="AW1520" s="13" t="s">
        <v>33</v>
      </c>
      <c r="AX1520" s="13" t="s">
        <v>8</v>
      </c>
      <c r="AY1520" s="188" t="s">
        <v>337</v>
      </c>
    </row>
    <row r="1521" s="2" customFormat="1" ht="24.15" customHeight="1">
      <c r="A1521" s="37"/>
      <c r="B1521" s="172"/>
      <c r="C1521" s="173" t="s">
        <v>2425</v>
      </c>
      <c r="D1521" s="173" t="s">
        <v>339</v>
      </c>
      <c r="E1521" s="174" t="s">
        <v>2426</v>
      </c>
      <c r="F1521" s="175" t="s">
        <v>2427</v>
      </c>
      <c r="G1521" s="176" t="s">
        <v>342</v>
      </c>
      <c r="H1521" s="177">
        <v>62.100000000000001</v>
      </c>
      <c r="I1521" s="178"/>
      <c r="J1521" s="179">
        <f>ROUND(I1521*H1521,0)</f>
        <v>0</v>
      </c>
      <c r="K1521" s="175" t="s">
        <v>343</v>
      </c>
      <c r="L1521" s="38"/>
      <c r="M1521" s="180" t="s">
        <v>1</v>
      </c>
      <c r="N1521" s="181" t="s">
        <v>42</v>
      </c>
      <c r="O1521" s="76"/>
      <c r="P1521" s="182">
        <f>O1521*H1521</f>
        <v>0</v>
      </c>
      <c r="Q1521" s="182">
        <v>0.0054000000000000003</v>
      </c>
      <c r="R1521" s="182">
        <f>Q1521*H1521</f>
        <v>0.33534000000000003</v>
      </c>
      <c r="S1521" s="182">
        <v>0</v>
      </c>
      <c r="T1521" s="183">
        <f>S1521*H1521</f>
        <v>0</v>
      </c>
      <c r="U1521" s="37"/>
      <c r="V1521" s="37"/>
      <c r="W1521" s="37"/>
      <c r="X1521" s="37"/>
      <c r="Y1521" s="37"/>
      <c r="Z1521" s="37"/>
      <c r="AA1521" s="37"/>
      <c r="AB1521" s="37"/>
      <c r="AC1521" s="37"/>
      <c r="AD1521" s="37"/>
      <c r="AE1521" s="37"/>
      <c r="AR1521" s="184" t="s">
        <v>409</v>
      </c>
      <c r="AT1521" s="184" t="s">
        <v>339</v>
      </c>
      <c r="AU1521" s="184" t="s">
        <v>85</v>
      </c>
      <c r="AY1521" s="18" t="s">
        <v>337</v>
      </c>
      <c r="BE1521" s="185">
        <f>IF(N1521="základní",J1521,0)</f>
        <v>0</v>
      </c>
      <c r="BF1521" s="185">
        <f>IF(N1521="snížená",J1521,0)</f>
        <v>0</v>
      </c>
      <c r="BG1521" s="185">
        <f>IF(N1521="zákl. přenesená",J1521,0)</f>
        <v>0</v>
      </c>
      <c r="BH1521" s="185">
        <f>IF(N1521="sníž. přenesená",J1521,0)</f>
        <v>0</v>
      </c>
      <c r="BI1521" s="185">
        <f>IF(N1521="nulová",J1521,0)</f>
        <v>0</v>
      </c>
      <c r="BJ1521" s="18" t="s">
        <v>8</v>
      </c>
      <c r="BK1521" s="185">
        <f>ROUND(I1521*H1521,0)</f>
        <v>0</v>
      </c>
      <c r="BL1521" s="18" t="s">
        <v>409</v>
      </c>
      <c r="BM1521" s="184" t="s">
        <v>2428</v>
      </c>
    </row>
    <row r="1522" s="13" customFormat="1">
      <c r="A1522" s="13"/>
      <c r="B1522" s="186"/>
      <c r="C1522" s="13"/>
      <c r="D1522" s="187" t="s">
        <v>345</v>
      </c>
      <c r="E1522" s="188" t="s">
        <v>1</v>
      </c>
      <c r="F1522" s="189" t="s">
        <v>282</v>
      </c>
      <c r="G1522" s="13"/>
      <c r="H1522" s="190">
        <v>62.100000000000001</v>
      </c>
      <c r="I1522" s="191"/>
      <c r="J1522" s="13"/>
      <c r="K1522" s="13"/>
      <c r="L1522" s="186"/>
      <c r="M1522" s="192"/>
      <c r="N1522" s="193"/>
      <c r="O1522" s="193"/>
      <c r="P1522" s="193"/>
      <c r="Q1522" s="193"/>
      <c r="R1522" s="193"/>
      <c r="S1522" s="193"/>
      <c r="T1522" s="194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188" t="s">
        <v>345</v>
      </c>
      <c r="AU1522" s="188" t="s">
        <v>85</v>
      </c>
      <c r="AV1522" s="13" t="s">
        <v>85</v>
      </c>
      <c r="AW1522" s="13" t="s">
        <v>33</v>
      </c>
      <c r="AX1522" s="13" t="s">
        <v>8</v>
      </c>
      <c r="AY1522" s="188" t="s">
        <v>337</v>
      </c>
    </row>
    <row r="1523" s="2" customFormat="1" ht="16.5" customHeight="1">
      <c r="A1523" s="37"/>
      <c r="B1523" s="172"/>
      <c r="C1523" s="173" t="s">
        <v>2429</v>
      </c>
      <c r="D1523" s="173" t="s">
        <v>339</v>
      </c>
      <c r="E1523" s="174" t="s">
        <v>2430</v>
      </c>
      <c r="F1523" s="175" t="s">
        <v>2431</v>
      </c>
      <c r="G1523" s="176" t="s">
        <v>342</v>
      </c>
      <c r="H1523" s="177">
        <v>62.100000000000001</v>
      </c>
      <c r="I1523" s="178"/>
      <c r="J1523" s="179">
        <f>ROUND(I1523*H1523,0)</f>
        <v>0</v>
      </c>
      <c r="K1523" s="175" t="s">
        <v>343</v>
      </c>
      <c r="L1523" s="38"/>
      <c r="M1523" s="180" t="s">
        <v>1</v>
      </c>
      <c r="N1523" s="181" t="s">
        <v>42</v>
      </c>
      <c r="O1523" s="76"/>
      <c r="P1523" s="182">
        <f>O1523*H1523</f>
        <v>0</v>
      </c>
      <c r="Q1523" s="182">
        <v>0.00020000000000000001</v>
      </c>
      <c r="R1523" s="182">
        <f>Q1523*H1523</f>
        <v>0.012420000000000001</v>
      </c>
      <c r="S1523" s="182">
        <v>0</v>
      </c>
      <c r="T1523" s="183">
        <f>S1523*H1523</f>
        <v>0</v>
      </c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R1523" s="184" t="s">
        <v>409</v>
      </c>
      <c r="AT1523" s="184" t="s">
        <v>339</v>
      </c>
      <c r="AU1523" s="184" t="s">
        <v>85</v>
      </c>
      <c r="AY1523" s="18" t="s">
        <v>337</v>
      </c>
      <c r="BE1523" s="185">
        <f>IF(N1523="základní",J1523,0)</f>
        <v>0</v>
      </c>
      <c r="BF1523" s="185">
        <f>IF(N1523="snížená",J1523,0)</f>
        <v>0</v>
      </c>
      <c r="BG1523" s="185">
        <f>IF(N1523="zákl. přenesená",J1523,0)</f>
        <v>0</v>
      </c>
      <c r="BH1523" s="185">
        <f>IF(N1523="sníž. přenesená",J1523,0)</f>
        <v>0</v>
      </c>
      <c r="BI1523" s="185">
        <f>IF(N1523="nulová",J1523,0)</f>
        <v>0</v>
      </c>
      <c r="BJ1523" s="18" t="s">
        <v>8</v>
      </c>
      <c r="BK1523" s="185">
        <f>ROUND(I1523*H1523,0)</f>
        <v>0</v>
      </c>
      <c r="BL1523" s="18" t="s">
        <v>409</v>
      </c>
      <c r="BM1523" s="184" t="s">
        <v>2432</v>
      </c>
    </row>
    <row r="1524" s="13" customFormat="1">
      <c r="A1524" s="13"/>
      <c r="B1524" s="186"/>
      <c r="C1524" s="13"/>
      <c r="D1524" s="187" t="s">
        <v>345</v>
      </c>
      <c r="E1524" s="188" t="s">
        <v>1</v>
      </c>
      <c r="F1524" s="189" t="s">
        <v>282</v>
      </c>
      <c r="G1524" s="13"/>
      <c r="H1524" s="190">
        <v>62.100000000000001</v>
      </c>
      <c r="I1524" s="191"/>
      <c r="J1524" s="13"/>
      <c r="K1524" s="13"/>
      <c r="L1524" s="186"/>
      <c r="M1524" s="192"/>
      <c r="N1524" s="193"/>
      <c r="O1524" s="193"/>
      <c r="P1524" s="193"/>
      <c r="Q1524" s="193"/>
      <c r="R1524" s="193"/>
      <c r="S1524" s="193"/>
      <c r="T1524" s="194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188" t="s">
        <v>345</v>
      </c>
      <c r="AU1524" s="188" t="s">
        <v>85</v>
      </c>
      <c r="AV1524" s="13" t="s">
        <v>85</v>
      </c>
      <c r="AW1524" s="13" t="s">
        <v>33</v>
      </c>
      <c r="AX1524" s="13" t="s">
        <v>8</v>
      </c>
      <c r="AY1524" s="188" t="s">
        <v>337</v>
      </c>
    </row>
    <row r="1525" s="2" customFormat="1" ht="33" customHeight="1">
      <c r="A1525" s="37"/>
      <c r="B1525" s="172"/>
      <c r="C1525" s="173" t="s">
        <v>2433</v>
      </c>
      <c r="D1525" s="173" t="s">
        <v>339</v>
      </c>
      <c r="E1525" s="174" t="s">
        <v>2434</v>
      </c>
      <c r="F1525" s="175" t="s">
        <v>2435</v>
      </c>
      <c r="G1525" s="176" t="s">
        <v>403</v>
      </c>
      <c r="H1525" s="177">
        <v>0.70199999999999996</v>
      </c>
      <c r="I1525" s="178"/>
      <c r="J1525" s="179">
        <f>ROUND(I1525*H1525,0)</f>
        <v>0</v>
      </c>
      <c r="K1525" s="175" t="s">
        <v>343</v>
      </c>
      <c r="L1525" s="38"/>
      <c r="M1525" s="180" t="s">
        <v>1</v>
      </c>
      <c r="N1525" s="181" t="s">
        <v>42</v>
      </c>
      <c r="O1525" s="76"/>
      <c r="P1525" s="182">
        <f>O1525*H1525</f>
        <v>0</v>
      </c>
      <c r="Q1525" s="182">
        <v>0</v>
      </c>
      <c r="R1525" s="182">
        <f>Q1525*H1525</f>
        <v>0</v>
      </c>
      <c r="S1525" s="182">
        <v>0</v>
      </c>
      <c r="T1525" s="183">
        <f>S1525*H1525</f>
        <v>0</v>
      </c>
      <c r="U1525" s="37"/>
      <c r="V1525" s="37"/>
      <c r="W1525" s="37"/>
      <c r="X1525" s="37"/>
      <c r="Y1525" s="37"/>
      <c r="Z1525" s="37"/>
      <c r="AA1525" s="37"/>
      <c r="AB1525" s="37"/>
      <c r="AC1525" s="37"/>
      <c r="AD1525" s="37"/>
      <c r="AE1525" s="37"/>
      <c r="AR1525" s="184" t="s">
        <v>409</v>
      </c>
      <c r="AT1525" s="184" t="s">
        <v>339</v>
      </c>
      <c r="AU1525" s="184" t="s">
        <v>85</v>
      </c>
      <c r="AY1525" s="18" t="s">
        <v>337</v>
      </c>
      <c r="BE1525" s="185">
        <f>IF(N1525="základní",J1525,0)</f>
        <v>0</v>
      </c>
      <c r="BF1525" s="185">
        <f>IF(N1525="snížená",J1525,0)</f>
        <v>0</v>
      </c>
      <c r="BG1525" s="185">
        <f>IF(N1525="zákl. přenesená",J1525,0)</f>
        <v>0</v>
      </c>
      <c r="BH1525" s="185">
        <f>IF(N1525="sníž. přenesená",J1525,0)</f>
        <v>0</v>
      </c>
      <c r="BI1525" s="185">
        <f>IF(N1525="nulová",J1525,0)</f>
        <v>0</v>
      </c>
      <c r="BJ1525" s="18" t="s">
        <v>8</v>
      </c>
      <c r="BK1525" s="185">
        <f>ROUND(I1525*H1525,0)</f>
        <v>0</v>
      </c>
      <c r="BL1525" s="18" t="s">
        <v>409</v>
      </c>
      <c r="BM1525" s="184" t="s">
        <v>2436</v>
      </c>
    </row>
    <row r="1526" s="12" customFormat="1" ht="22.8" customHeight="1">
      <c r="A1526" s="12"/>
      <c r="B1526" s="159"/>
      <c r="C1526" s="12"/>
      <c r="D1526" s="160" t="s">
        <v>76</v>
      </c>
      <c r="E1526" s="170" t="s">
        <v>2437</v>
      </c>
      <c r="F1526" s="170" t="s">
        <v>2438</v>
      </c>
      <c r="G1526" s="12"/>
      <c r="H1526" s="12"/>
      <c r="I1526" s="162"/>
      <c r="J1526" s="171">
        <f>BK1526</f>
        <v>0</v>
      </c>
      <c r="K1526" s="12"/>
      <c r="L1526" s="159"/>
      <c r="M1526" s="164"/>
      <c r="N1526" s="165"/>
      <c r="O1526" s="165"/>
      <c r="P1526" s="166">
        <f>SUM(P1527:P1554)</f>
        <v>0</v>
      </c>
      <c r="Q1526" s="165"/>
      <c r="R1526" s="166">
        <f>SUM(R1527:R1554)</f>
        <v>3.3900234879999998</v>
      </c>
      <c r="S1526" s="165"/>
      <c r="T1526" s="167">
        <f>SUM(T1527:T1554)</f>
        <v>0</v>
      </c>
      <c r="U1526" s="12"/>
      <c r="V1526" s="12"/>
      <c r="W1526" s="12"/>
      <c r="X1526" s="12"/>
      <c r="Y1526" s="12"/>
      <c r="Z1526" s="12"/>
      <c r="AA1526" s="12"/>
      <c r="AB1526" s="12"/>
      <c r="AC1526" s="12"/>
      <c r="AD1526" s="12"/>
      <c r="AE1526" s="12"/>
      <c r="AR1526" s="160" t="s">
        <v>85</v>
      </c>
      <c r="AT1526" s="168" t="s">
        <v>76</v>
      </c>
      <c r="AU1526" s="168" t="s">
        <v>8</v>
      </c>
      <c r="AY1526" s="160" t="s">
        <v>337</v>
      </c>
      <c r="BK1526" s="169">
        <f>SUM(BK1527:BK1554)</f>
        <v>0</v>
      </c>
    </row>
    <row r="1527" s="2" customFormat="1" ht="16.5" customHeight="1">
      <c r="A1527" s="37"/>
      <c r="B1527" s="172"/>
      <c r="C1527" s="173" t="s">
        <v>2439</v>
      </c>
      <c r="D1527" s="173" t="s">
        <v>339</v>
      </c>
      <c r="E1527" s="174" t="s">
        <v>2440</v>
      </c>
      <c r="F1527" s="175" t="s">
        <v>2441</v>
      </c>
      <c r="G1527" s="176" t="s">
        <v>342</v>
      </c>
      <c r="H1527" s="177">
        <v>107.47799999999999</v>
      </c>
      <c r="I1527" s="178"/>
      <c r="J1527" s="179">
        <f>ROUND(I1527*H1527,0)</f>
        <v>0</v>
      </c>
      <c r="K1527" s="175" t="s">
        <v>343</v>
      </c>
      <c r="L1527" s="38"/>
      <c r="M1527" s="180" t="s">
        <v>1</v>
      </c>
      <c r="N1527" s="181" t="s">
        <v>42</v>
      </c>
      <c r="O1527" s="76"/>
      <c r="P1527" s="182">
        <f>O1527*H1527</f>
        <v>0</v>
      </c>
      <c r="Q1527" s="182">
        <v>0.00029999999999999997</v>
      </c>
      <c r="R1527" s="182">
        <f>Q1527*H1527</f>
        <v>0.032243399999999998</v>
      </c>
      <c r="S1527" s="182">
        <v>0</v>
      </c>
      <c r="T1527" s="183">
        <f>S1527*H1527</f>
        <v>0</v>
      </c>
      <c r="U1527" s="37"/>
      <c r="V1527" s="37"/>
      <c r="W1527" s="37"/>
      <c r="X1527" s="37"/>
      <c r="Y1527" s="37"/>
      <c r="Z1527" s="37"/>
      <c r="AA1527" s="37"/>
      <c r="AB1527" s="37"/>
      <c r="AC1527" s="37"/>
      <c r="AD1527" s="37"/>
      <c r="AE1527" s="37"/>
      <c r="AR1527" s="184" t="s">
        <v>409</v>
      </c>
      <c r="AT1527" s="184" t="s">
        <v>339</v>
      </c>
      <c r="AU1527" s="184" t="s">
        <v>85</v>
      </c>
      <c r="AY1527" s="18" t="s">
        <v>337</v>
      </c>
      <c r="BE1527" s="185">
        <f>IF(N1527="základní",J1527,0)</f>
        <v>0</v>
      </c>
      <c r="BF1527" s="185">
        <f>IF(N1527="snížená",J1527,0)</f>
        <v>0</v>
      </c>
      <c r="BG1527" s="185">
        <f>IF(N1527="zákl. přenesená",J1527,0)</f>
        <v>0</v>
      </c>
      <c r="BH1527" s="185">
        <f>IF(N1527="sníž. přenesená",J1527,0)</f>
        <v>0</v>
      </c>
      <c r="BI1527" s="185">
        <f>IF(N1527="nulová",J1527,0)</f>
        <v>0</v>
      </c>
      <c r="BJ1527" s="18" t="s">
        <v>8</v>
      </c>
      <c r="BK1527" s="185">
        <f>ROUND(I1527*H1527,0)</f>
        <v>0</v>
      </c>
      <c r="BL1527" s="18" t="s">
        <v>409</v>
      </c>
      <c r="BM1527" s="184" t="s">
        <v>2442</v>
      </c>
    </row>
    <row r="1528" s="13" customFormat="1">
      <c r="A1528" s="13"/>
      <c r="B1528" s="186"/>
      <c r="C1528" s="13"/>
      <c r="D1528" s="187" t="s">
        <v>345</v>
      </c>
      <c r="E1528" s="188" t="s">
        <v>1</v>
      </c>
      <c r="F1528" s="189" t="s">
        <v>2443</v>
      </c>
      <c r="G1528" s="13"/>
      <c r="H1528" s="190">
        <v>16.59</v>
      </c>
      <c r="I1528" s="191"/>
      <c r="J1528" s="13"/>
      <c r="K1528" s="13"/>
      <c r="L1528" s="186"/>
      <c r="M1528" s="192"/>
      <c r="N1528" s="193"/>
      <c r="O1528" s="193"/>
      <c r="P1528" s="193"/>
      <c r="Q1528" s="193"/>
      <c r="R1528" s="193"/>
      <c r="S1528" s="193"/>
      <c r="T1528" s="194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188" t="s">
        <v>345</v>
      </c>
      <c r="AU1528" s="188" t="s">
        <v>85</v>
      </c>
      <c r="AV1528" s="13" t="s">
        <v>85</v>
      </c>
      <c r="AW1528" s="13" t="s">
        <v>33</v>
      </c>
      <c r="AX1528" s="13" t="s">
        <v>77</v>
      </c>
      <c r="AY1528" s="188" t="s">
        <v>337</v>
      </c>
    </row>
    <row r="1529" s="13" customFormat="1">
      <c r="A1529" s="13"/>
      <c r="B1529" s="186"/>
      <c r="C1529" s="13"/>
      <c r="D1529" s="187" t="s">
        <v>345</v>
      </c>
      <c r="E1529" s="188" t="s">
        <v>1</v>
      </c>
      <c r="F1529" s="189" t="s">
        <v>2444</v>
      </c>
      <c r="G1529" s="13"/>
      <c r="H1529" s="190">
        <v>12.029999999999999</v>
      </c>
      <c r="I1529" s="191"/>
      <c r="J1529" s="13"/>
      <c r="K1529" s="13"/>
      <c r="L1529" s="186"/>
      <c r="M1529" s="192"/>
      <c r="N1529" s="193"/>
      <c r="O1529" s="193"/>
      <c r="P1529" s="193"/>
      <c r="Q1529" s="193"/>
      <c r="R1529" s="193"/>
      <c r="S1529" s="193"/>
      <c r="T1529" s="194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188" t="s">
        <v>345</v>
      </c>
      <c r="AU1529" s="188" t="s">
        <v>85</v>
      </c>
      <c r="AV1529" s="13" t="s">
        <v>85</v>
      </c>
      <c r="AW1529" s="13" t="s">
        <v>33</v>
      </c>
      <c r="AX1529" s="13" t="s">
        <v>77</v>
      </c>
      <c r="AY1529" s="188" t="s">
        <v>337</v>
      </c>
    </row>
    <row r="1530" s="13" customFormat="1">
      <c r="A1530" s="13"/>
      <c r="B1530" s="186"/>
      <c r="C1530" s="13"/>
      <c r="D1530" s="187" t="s">
        <v>345</v>
      </c>
      <c r="E1530" s="188" t="s">
        <v>1</v>
      </c>
      <c r="F1530" s="189" t="s">
        <v>2445</v>
      </c>
      <c r="G1530" s="13"/>
      <c r="H1530" s="190">
        <v>2.25</v>
      </c>
      <c r="I1530" s="191"/>
      <c r="J1530" s="13"/>
      <c r="K1530" s="13"/>
      <c r="L1530" s="186"/>
      <c r="M1530" s="192"/>
      <c r="N1530" s="193"/>
      <c r="O1530" s="193"/>
      <c r="P1530" s="193"/>
      <c r="Q1530" s="193"/>
      <c r="R1530" s="193"/>
      <c r="S1530" s="193"/>
      <c r="T1530" s="194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188" t="s">
        <v>345</v>
      </c>
      <c r="AU1530" s="188" t="s">
        <v>85</v>
      </c>
      <c r="AV1530" s="13" t="s">
        <v>85</v>
      </c>
      <c r="AW1530" s="13" t="s">
        <v>33</v>
      </c>
      <c r="AX1530" s="13" t="s">
        <v>77</v>
      </c>
      <c r="AY1530" s="188" t="s">
        <v>337</v>
      </c>
    </row>
    <row r="1531" s="13" customFormat="1">
      <c r="A1531" s="13"/>
      <c r="B1531" s="186"/>
      <c r="C1531" s="13"/>
      <c r="D1531" s="187" t="s">
        <v>345</v>
      </c>
      <c r="E1531" s="188" t="s">
        <v>1</v>
      </c>
      <c r="F1531" s="189" t="s">
        <v>2446</v>
      </c>
      <c r="G1531" s="13"/>
      <c r="H1531" s="190">
        <v>20.268000000000001</v>
      </c>
      <c r="I1531" s="191"/>
      <c r="J1531" s="13"/>
      <c r="K1531" s="13"/>
      <c r="L1531" s="186"/>
      <c r="M1531" s="192"/>
      <c r="N1531" s="193"/>
      <c r="O1531" s="193"/>
      <c r="P1531" s="193"/>
      <c r="Q1531" s="193"/>
      <c r="R1531" s="193"/>
      <c r="S1531" s="193"/>
      <c r="T1531" s="194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188" t="s">
        <v>345</v>
      </c>
      <c r="AU1531" s="188" t="s">
        <v>85</v>
      </c>
      <c r="AV1531" s="13" t="s">
        <v>85</v>
      </c>
      <c r="AW1531" s="13" t="s">
        <v>33</v>
      </c>
      <c r="AX1531" s="13" t="s">
        <v>77</v>
      </c>
      <c r="AY1531" s="188" t="s">
        <v>337</v>
      </c>
    </row>
    <row r="1532" s="13" customFormat="1">
      <c r="A1532" s="13"/>
      <c r="B1532" s="186"/>
      <c r="C1532" s="13"/>
      <c r="D1532" s="187" t="s">
        <v>345</v>
      </c>
      <c r="E1532" s="188" t="s">
        <v>1</v>
      </c>
      <c r="F1532" s="189" t="s">
        <v>2447</v>
      </c>
      <c r="G1532" s="13"/>
      <c r="H1532" s="190">
        <v>40.32</v>
      </c>
      <c r="I1532" s="191"/>
      <c r="J1532" s="13"/>
      <c r="K1532" s="13"/>
      <c r="L1532" s="186"/>
      <c r="M1532" s="192"/>
      <c r="N1532" s="193"/>
      <c r="O1532" s="193"/>
      <c r="P1532" s="193"/>
      <c r="Q1532" s="193"/>
      <c r="R1532" s="193"/>
      <c r="S1532" s="193"/>
      <c r="T1532" s="194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188" t="s">
        <v>345</v>
      </c>
      <c r="AU1532" s="188" t="s">
        <v>85</v>
      </c>
      <c r="AV1532" s="13" t="s">
        <v>85</v>
      </c>
      <c r="AW1532" s="13" t="s">
        <v>33</v>
      </c>
      <c r="AX1532" s="13" t="s">
        <v>77</v>
      </c>
      <c r="AY1532" s="188" t="s">
        <v>337</v>
      </c>
    </row>
    <row r="1533" s="13" customFormat="1">
      <c r="A1533" s="13"/>
      <c r="B1533" s="186"/>
      <c r="C1533" s="13"/>
      <c r="D1533" s="187" t="s">
        <v>345</v>
      </c>
      <c r="E1533" s="188" t="s">
        <v>1</v>
      </c>
      <c r="F1533" s="189" t="s">
        <v>2448</v>
      </c>
      <c r="G1533" s="13"/>
      <c r="H1533" s="190">
        <v>16.02</v>
      </c>
      <c r="I1533" s="191"/>
      <c r="J1533" s="13"/>
      <c r="K1533" s="13"/>
      <c r="L1533" s="186"/>
      <c r="M1533" s="192"/>
      <c r="N1533" s="193"/>
      <c r="O1533" s="193"/>
      <c r="P1533" s="193"/>
      <c r="Q1533" s="193"/>
      <c r="R1533" s="193"/>
      <c r="S1533" s="193"/>
      <c r="T1533" s="194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188" t="s">
        <v>345</v>
      </c>
      <c r="AU1533" s="188" t="s">
        <v>85</v>
      </c>
      <c r="AV1533" s="13" t="s">
        <v>85</v>
      </c>
      <c r="AW1533" s="13" t="s">
        <v>33</v>
      </c>
      <c r="AX1533" s="13" t="s">
        <v>77</v>
      </c>
      <c r="AY1533" s="188" t="s">
        <v>337</v>
      </c>
    </row>
    <row r="1534" s="14" customFormat="1">
      <c r="A1534" s="14"/>
      <c r="B1534" s="195"/>
      <c r="C1534" s="14"/>
      <c r="D1534" s="187" t="s">
        <v>345</v>
      </c>
      <c r="E1534" s="196" t="s">
        <v>187</v>
      </c>
      <c r="F1534" s="197" t="s">
        <v>363</v>
      </c>
      <c r="G1534" s="14"/>
      <c r="H1534" s="198">
        <v>107.47799999999999</v>
      </c>
      <c r="I1534" s="199"/>
      <c r="J1534" s="14"/>
      <c r="K1534" s="14"/>
      <c r="L1534" s="195"/>
      <c r="M1534" s="200"/>
      <c r="N1534" s="201"/>
      <c r="O1534" s="201"/>
      <c r="P1534" s="201"/>
      <c r="Q1534" s="201"/>
      <c r="R1534" s="201"/>
      <c r="S1534" s="201"/>
      <c r="T1534" s="202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196" t="s">
        <v>345</v>
      </c>
      <c r="AU1534" s="196" t="s">
        <v>85</v>
      </c>
      <c r="AV1534" s="14" t="s">
        <v>88</v>
      </c>
      <c r="AW1534" s="14" t="s">
        <v>33</v>
      </c>
      <c r="AX1534" s="14" t="s">
        <v>8</v>
      </c>
      <c r="AY1534" s="196" t="s">
        <v>337</v>
      </c>
    </row>
    <row r="1535" s="2" customFormat="1" ht="24.15" customHeight="1">
      <c r="A1535" s="37"/>
      <c r="B1535" s="172"/>
      <c r="C1535" s="173" t="s">
        <v>2449</v>
      </c>
      <c r="D1535" s="173" t="s">
        <v>339</v>
      </c>
      <c r="E1535" s="174" t="s">
        <v>2450</v>
      </c>
      <c r="F1535" s="175" t="s">
        <v>2451</v>
      </c>
      <c r="G1535" s="176" t="s">
        <v>342</v>
      </c>
      <c r="H1535" s="177">
        <v>71.180000000000007</v>
      </c>
      <c r="I1535" s="178"/>
      <c r="J1535" s="179">
        <f>ROUND(I1535*H1535,0)</f>
        <v>0</v>
      </c>
      <c r="K1535" s="175" t="s">
        <v>343</v>
      </c>
      <c r="L1535" s="38"/>
      <c r="M1535" s="180" t="s">
        <v>1</v>
      </c>
      <c r="N1535" s="181" t="s">
        <v>42</v>
      </c>
      <c r="O1535" s="76"/>
      <c r="P1535" s="182">
        <f>O1535*H1535</f>
        <v>0</v>
      </c>
      <c r="Q1535" s="182">
        <v>0.0015</v>
      </c>
      <c r="R1535" s="182">
        <f>Q1535*H1535</f>
        <v>0.10677000000000002</v>
      </c>
      <c r="S1535" s="182">
        <v>0</v>
      </c>
      <c r="T1535" s="183">
        <f>S1535*H1535</f>
        <v>0</v>
      </c>
      <c r="U1535" s="37"/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R1535" s="184" t="s">
        <v>409</v>
      </c>
      <c r="AT1535" s="184" t="s">
        <v>339</v>
      </c>
      <c r="AU1535" s="184" t="s">
        <v>85</v>
      </c>
      <c r="AY1535" s="18" t="s">
        <v>337</v>
      </c>
      <c r="BE1535" s="185">
        <f>IF(N1535="základní",J1535,0)</f>
        <v>0</v>
      </c>
      <c r="BF1535" s="185">
        <f>IF(N1535="snížená",J1535,0)</f>
        <v>0</v>
      </c>
      <c r="BG1535" s="185">
        <f>IF(N1535="zákl. přenesená",J1535,0)</f>
        <v>0</v>
      </c>
      <c r="BH1535" s="185">
        <f>IF(N1535="sníž. přenesená",J1535,0)</f>
        <v>0</v>
      </c>
      <c r="BI1535" s="185">
        <f>IF(N1535="nulová",J1535,0)</f>
        <v>0</v>
      </c>
      <c r="BJ1535" s="18" t="s">
        <v>8</v>
      </c>
      <c r="BK1535" s="185">
        <f>ROUND(I1535*H1535,0)</f>
        <v>0</v>
      </c>
      <c r="BL1535" s="18" t="s">
        <v>409</v>
      </c>
      <c r="BM1535" s="184" t="s">
        <v>2452</v>
      </c>
    </row>
    <row r="1536" s="13" customFormat="1">
      <c r="A1536" s="13"/>
      <c r="B1536" s="186"/>
      <c r="C1536" s="13"/>
      <c r="D1536" s="187" t="s">
        <v>345</v>
      </c>
      <c r="E1536" s="188" t="s">
        <v>1</v>
      </c>
      <c r="F1536" s="189" t="s">
        <v>2443</v>
      </c>
      <c r="G1536" s="13"/>
      <c r="H1536" s="190">
        <v>16.59</v>
      </c>
      <c r="I1536" s="191"/>
      <c r="J1536" s="13"/>
      <c r="K1536" s="13"/>
      <c r="L1536" s="186"/>
      <c r="M1536" s="192"/>
      <c r="N1536" s="193"/>
      <c r="O1536" s="193"/>
      <c r="P1536" s="193"/>
      <c r="Q1536" s="193"/>
      <c r="R1536" s="193"/>
      <c r="S1536" s="193"/>
      <c r="T1536" s="194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188" t="s">
        <v>345</v>
      </c>
      <c r="AU1536" s="188" t="s">
        <v>85</v>
      </c>
      <c r="AV1536" s="13" t="s">
        <v>85</v>
      </c>
      <c r="AW1536" s="13" t="s">
        <v>33</v>
      </c>
      <c r="AX1536" s="13" t="s">
        <v>77</v>
      </c>
      <c r="AY1536" s="188" t="s">
        <v>337</v>
      </c>
    </row>
    <row r="1537" s="13" customFormat="1">
      <c r="A1537" s="13"/>
      <c r="B1537" s="186"/>
      <c r="C1537" s="13"/>
      <c r="D1537" s="187" t="s">
        <v>345</v>
      </c>
      <c r="E1537" s="188" t="s">
        <v>1</v>
      </c>
      <c r="F1537" s="189" t="s">
        <v>2444</v>
      </c>
      <c r="G1537" s="13"/>
      <c r="H1537" s="190">
        <v>12.029999999999999</v>
      </c>
      <c r="I1537" s="191"/>
      <c r="J1537" s="13"/>
      <c r="K1537" s="13"/>
      <c r="L1537" s="186"/>
      <c r="M1537" s="192"/>
      <c r="N1537" s="193"/>
      <c r="O1537" s="193"/>
      <c r="P1537" s="193"/>
      <c r="Q1537" s="193"/>
      <c r="R1537" s="193"/>
      <c r="S1537" s="193"/>
      <c r="T1537" s="194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188" t="s">
        <v>345</v>
      </c>
      <c r="AU1537" s="188" t="s">
        <v>85</v>
      </c>
      <c r="AV1537" s="13" t="s">
        <v>85</v>
      </c>
      <c r="AW1537" s="13" t="s">
        <v>33</v>
      </c>
      <c r="AX1537" s="13" t="s">
        <v>77</v>
      </c>
      <c r="AY1537" s="188" t="s">
        <v>337</v>
      </c>
    </row>
    <row r="1538" s="13" customFormat="1">
      <c r="A1538" s="13"/>
      <c r="B1538" s="186"/>
      <c r="C1538" s="13"/>
      <c r="D1538" s="187" t="s">
        <v>345</v>
      </c>
      <c r="E1538" s="188" t="s">
        <v>1</v>
      </c>
      <c r="F1538" s="189" t="s">
        <v>2453</v>
      </c>
      <c r="G1538" s="13"/>
      <c r="H1538" s="190">
        <v>11.26</v>
      </c>
      <c r="I1538" s="191"/>
      <c r="J1538" s="13"/>
      <c r="K1538" s="13"/>
      <c r="L1538" s="186"/>
      <c r="M1538" s="192"/>
      <c r="N1538" s="193"/>
      <c r="O1538" s="193"/>
      <c r="P1538" s="193"/>
      <c r="Q1538" s="193"/>
      <c r="R1538" s="193"/>
      <c r="S1538" s="193"/>
      <c r="T1538" s="194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188" t="s">
        <v>345</v>
      </c>
      <c r="AU1538" s="188" t="s">
        <v>85</v>
      </c>
      <c r="AV1538" s="13" t="s">
        <v>85</v>
      </c>
      <c r="AW1538" s="13" t="s">
        <v>33</v>
      </c>
      <c r="AX1538" s="13" t="s">
        <v>77</v>
      </c>
      <c r="AY1538" s="188" t="s">
        <v>337</v>
      </c>
    </row>
    <row r="1539" s="13" customFormat="1">
      <c r="A1539" s="13"/>
      <c r="B1539" s="186"/>
      <c r="C1539" s="13"/>
      <c r="D1539" s="187" t="s">
        <v>345</v>
      </c>
      <c r="E1539" s="188" t="s">
        <v>1</v>
      </c>
      <c r="F1539" s="189" t="s">
        <v>2454</v>
      </c>
      <c r="G1539" s="13"/>
      <c r="H1539" s="190">
        <v>22.399999999999999</v>
      </c>
      <c r="I1539" s="191"/>
      <c r="J1539" s="13"/>
      <c r="K1539" s="13"/>
      <c r="L1539" s="186"/>
      <c r="M1539" s="192"/>
      <c r="N1539" s="193"/>
      <c r="O1539" s="193"/>
      <c r="P1539" s="193"/>
      <c r="Q1539" s="193"/>
      <c r="R1539" s="193"/>
      <c r="S1539" s="193"/>
      <c r="T1539" s="194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188" t="s">
        <v>345</v>
      </c>
      <c r="AU1539" s="188" t="s">
        <v>85</v>
      </c>
      <c r="AV1539" s="13" t="s">
        <v>85</v>
      </c>
      <c r="AW1539" s="13" t="s">
        <v>33</v>
      </c>
      <c r="AX1539" s="13" t="s">
        <v>77</v>
      </c>
      <c r="AY1539" s="188" t="s">
        <v>337</v>
      </c>
    </row>
    <row r="1540" s="13" customFormat="1">
      <c r="A1540" s="13"/>
      <c r="B1540" s="186"/>
      <c r="C1540" s="13"/>
      <c r="D1540" s="187" t="s">
        <v>345</v>
      </c>
      <c r="E1540" s="188" t="s">
        <v>1</v>
      </c>
      <c r="F1540" s="189" t="s">
        <v>2455</v>
      </c>
      <c r="G1540" s="13"/>
      <c r="H1540" s="190">
        <v>8.9000000000000004</v>
      </c>
      <c r="I1540" s="191"/>
      <c r="J1540" s="13"/>
      <c r="K1540" s="13"/>
      <c r="L1540" s="186"/>
      <c r="M1540" s="192"/>
      <c r="N1540" s="193"/>
      <c r="O1540" s="193"/>
      <c r="P1540" s="193"/>
      <c r="Q1540" s="193"/>
      <c r="R1540" s="193"/>
      <c r="S1540" s="193"/>
      <c r="T1540" s="194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188" t="s">
        <v>345</v>
      </c>
      <c r="AU1540" s="188" t="s">
        <v>85</v>
      </c>
      <c r="AV1540" s="13" t="s">
        <v>85</v>
      </c>
      <c r="AW1540" s="13" t="s">
        <v>33</v>
      </c>
      <c r="AX1540" s="13" t="s">
        <v>77</v>
      </c>
      <c r="AY1540" s="188" t="s">
        <v>337</v>
      </c>
    </row>
    <row r="1541" s="14" customFormat="1">
      <c r="A1541" s="14"/>
      <c r="B1541" s="195"/>
      <c r="C1541" s="14"/>
      <c r="D1541" s="187" t="s">
        <v>345</v>
      </c>
      <c r="E1541" s="196" t="s">
        <v>1</v>
      </c>
      <c r="F1541" s="197" t="s">
        <v>363</v>
      </c>
      <c r="G1541" s="14"/>
      <c r="H1541" s="198">
        <v>71.180000000000007</v>
      </c>
      <c r="I1541" s="199"/>
      <c r="J1541" s="14"/>
      <c r="K1541" s="14"/>
      <c r="L1541" s="195"/>
      <c r="M1541" s="200"/>
      <c r="N1541" s="201"/>
      <c r="O1541" s="201"/>
      <c r="P1541" s="201"/>
      <c r="Q1541" s="201"/>
      <c r="R1541" s="201"/>
      <c r="S1541" s="201"/>
      <c r="T1541" s="202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196" t="s">
        <v>345</v>
      </c>
      <c r="AU1541" s="196" t="s">
        <v>85</v>
      </c>
      <c r="AV1541" s="14" t="s">
        <v>88</v>
      </c>
      <c r="AW1541" s="14" t="s">
        <v>33</v>
      </c>
      <c r="AX1541" s="14" t="s">
        <v>8</v>
      </c>
      <c r="AY1541" s="196" t="s">
        <v>337</v>
      </c>
    </row>
    <row r="1542" s="2" customFormat="1" ht="21.75" customHeight="1">
      <c r="A1542" s="37"/>
      <c r="B1542" s="172"/>
      <c r="C1542" s="173" t="s">
        <v>2456</v>
      </c>
      <c r="D1542" s="173" t="s">
        <v>339</v>
      </c>
      <c r="E1542" s="174" t="s">
        <v>2457</v>
      </c>
      <c r="F1542" s="175" t="s">
        <v>2458</v>
      </c>
      <c r="G1542" s="176" t="s">
        <v>433</v>
      </c>
      <c r="H1542" s="177">
        <v>20</v>
      </c>
      <c r="I1542" s="178"/>
      <c r="J1542" s="179">
        <f>ROUND(I1542*H1542,0)</f>
        <v>0</v>
      </c>
      <c r="K1542" s="175" t="s">
        <v>343</v>
      </c>
      <c r="L1542" s="38"/>
      <c r="M1542" s="180" t="s">
        <v>1</v>
      </c>
      <c r="N1542" s="181" t="s">
        <v>42</v>
      </c>
      <c r="O1542" s="76"/>
      <c r="P1542" s="182">
        <f>O1542*H1542</f>
        <v>0</v>
      </c>
      <c r="Q1542" s="182">
        <v>0.00020000000000000001</v>
      </c>
      <c r="R1542" s="182">
        <f>Q1542*H1542</f>
        <v>0.0040000000000000001</v>
      </c>
      <c r="S1542" s="182">
        <v>0</v>
      </c>
      <c r="T1542" s="183">
        <f>S1542*H1542</f>
        <v>0</v>
      </c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R1542" s="184" t="s">
        <v>409</v>
      </c>
      <c r="AT1542" s="184" t="s">
        <v>339</v>
      </c>
      <c r="AU1542" s="184" t="s">
        <v>85</v>
      </c>
      <c r="AY1542" s="18" t="s">
        <v>337</v>
      </c>
      <c r="BE1542" s="185">
        <f>IF(N1542="základní",J1542,0)</f>
        <v>0</v>
      </c>
      <c r="BF1542" s="185">
        <f>IF(N1542="snížená",J1542,0)</f>
        <v>0</v>
      </c>
      <c r="BG1542" s="185">
        <f>IF(N1542="zákl. přenesená",J1542,0)</f>
        <v>0</v>
      </c>
      <c r="BH1542" s="185">
        <f>IF(N1542="sníž. přenesená",J1542,0)</f>
        <v>0</v>
      </c>
      <c r="BI1542" s="185">
        <f>IF(N1542="nulová",J1542,0)</f>
        <v>0</v>
      </c>
      <c r="BJ1542" s="18" t="s">
        <v>8</v>
      </c>
      <c r="BK1542" s="185">
        <f>ROUND(I1542*H1542,0)</f>
        <v>0</v>
      </c>
      <c r="BL1542" s="18" t="s">
        <v>409</v>
      </c>
      <c r="BM1542" s="184" t="s">
        <v>2459</v>
      </c>
    </row>
    <row r="1543" s="13" customFormat="1">
      <c r="A1543" s="13"/>
      <c r="B1543" s="186"/>
      <c r="C1543" s="13"/>
      <c r="D1543" s="187" t="s">
        <v>345</v>
      </c>
      <c r="E1543" s="188" t="s">
        <v>1</v>
      </c>
      <c r="F1543" s="189" t="s">
        <v>2460</v>
      </c>
      <c r="G1543" s="13"/>
      <c r="H1543" s="190">
        <v>2</v>
      </c>
      <c r="I1543" s="191"/>
      <c r="J1543" s="13"/>
      <c r="K1543" s="13"/>
      <c r="L1543" s="186"/>
      <c r="M1543" s="192"/>
      <c r="N1543" s="193"/>
      <c r="O1543" s="193"/>
      <c r="P1543" s="193"/>
      <c r="Q1543" s="193"/>
      <c r="R1543" s="193"/>
      <c r="S1543" s="193"/>
      <c r="T1543" s="194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188" t="s">
        <v>345</v>
      </c>
      <c r="AU1543" s="188" t="s">
        <v>85</v>
      </c>
      <c r="AV1543" s="13" t="s">
        <v>85</v>
      </c>
      <c r="AW1543" s="13" t="s">
        <v>33</v>
      </c>
      <c r="AX1543" s="13" t="s">
        <v>77</v>
      </c>
      <c r="AY1543" s="188" t="s">
        <v>337</v>
      </c>
    </row>
    <row r="1544" s="13" customFormat="1">
      <c r="A1544" s="13"/>
      <c r="B1544" s="186"/>
      <c r="C1544" s="13"/>
      <c r="D1544" s="187" t="s">
        <v>345</v>
      </c>
      <c r="E1544" s="188" t="s">
        <v>1</v>
      </c>
      <c r="F1544" s="189" t="s">
        <v>2461</v>
      </c>
      <c r="G1544" s="13"/>
      <c r="H1544" s="190">
        <v>2</v>
      </c>
      <c r="I1544" s="191"/>
      <c r="J1544" s="13"/>
      <c r="K1544" s="13"/>
      <c r="L1544" s="186"/>
      <c r="M1544" s="192"/>
      <c r="N1544" s="193"/>
      <c r="O1544" s="193"/>
      <c r="P1544" s="193"/>
      <c r="Q1544" s="193"/>
      <c r="R1544" s="193"/>
      <c r="S1544" s="193"/>
      <c r="T1544" s="194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188" t="s">
        <v>345</v>
      </c>
      <c r="AU1544" s="188" t="s">
        <v>85</v>
      </c>
      <c r="AV1544" s="13" t="s">
        <v>85</v>
      </c>
      <c r="AW1544" s="13" t="s">
        <v>33</v>
      </c>
      <c r="AX1544" s="13" t="s">
        <v>77</v>
      </c>
      <c r="AY1544" s="188" t="s">
        <v>337</v>
      </c>
    </row>
    <row r="1545" s="13" customFormat="1">
      <c r="A1545" s="13"/>
      <c r="B1545" s="186"/>
      <c r="C1545" s="13"/>
      <c r="D1545" s="187" t="s">
        <v>345</v>
      </c>
      <c r="E1545" s="188" t="s">
        <v>1</v>
      </c>
      <c r="F1545" s="189" t="s">
        <v>2462</v>
      </c>
      <c r="G1545" s="13"/>
      <c r="H1545" s="190">
        <v>2</v>
      </c>
      <c r="I1545" s="191"/>
      <c r="J1545" s="13"/>
      <c r="K1545" s="13"/>
      <c r="L1545" s="186"/>
      <c r="M1545" s="192"/>
      <c r="N1545" s="193"/>
      <c r="O1545" s="193"/>
      <c r="P1545" s="193"/>
      <c r="Q1545" s="193"/>
      <c r="R1545" s="193"/>
      <c r="S1545" s="193"/>
      <c r="T1545" s="194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188" t="s">
        <v>345</v>
      </c>
      <c r="AU1545" s="188" t="s">
        <v>85</v>
      </c>
      <c r="AV1545" s="13" t="s">
        <v>85</v>
      </c>
      <c r="AW1545" s="13" t="s">
        <v>33</v>
      </c>
      <c r="AX1545" s="13" t="s">
        <v>77</v>
      </c>
      <c r="AY1545" s="188" t="s">
        <v>337</v>
      </c>
    </row>
    <row r="1546" s="13" customFormat="1">
      <c r="A1546" s="13"/>
      <c r="B1546" s="186"/>
      <c r="C1546" s="13"/>
      <c r="D1546" s="187" t="s">
        <v>345</v>
      </c>
      <c r="E1546" s="188" t="s">
        <v>1</v>
      </c>
      <c r="F1546" s="189" t="s">
        <v>2463</v>
      </c>
      <c r="G1546" s="13"/>
      <c r="H1546" s="190">
        <v>12</v>
      </c>
      <c r="I1546" s="191"/>
      <c r="J1546" s="13"/>
      <c r="K1546" s="13"/>
      <c r="L1546" s="186"/>
      <c r="M1546" s="192"/>
      <c r="N1546" s="193"/>
      <c r="O1546" s="193"/>
      <c r="P1546" s="193"/>
      <c r="Q1546" s="193"/>
      <c r="R1546" s="193"/>
      <c r="S1546" s="193"/>
      <c r="T1546" s="194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188" t="s">
        <v>345</v>
      </c>
      <c r="AU1546" s="188" t="s">
        <v>85</v>
      </c>
      <c r="AV1546" s="13" t="s">
        <v>85</v>
      </c>
      <c r="AW1546" s="13" t="s">
        <v>33</v>
      </c>
      <c r="AX1546" s="13" t="s">
        <v>77</v>
      </c>
      <c r="AY1546" s="188" t="s">
        <v>337</v>
      </c>
    </row>
    <row r="1547" s="13" customFormat="1">
      <c r="A1547" s="13"/>
      <c r="B1547" s="186"/>
      <c r="C1547" s="13"/>
      <c r="D1547" s="187" t="s">
        <v>345</v>
      </c>
      <c r="E1547" s="188" t="s">
        <v>1</v>
      </c>
      <c r="F1547" s="189" t="s">
        <v>2464</v>
      </c>
      <c r="G1547" s="13"/>
      <c r="H1547" s="190">
        <v>2</v>
      </c>
      <c r="I1547" s="191"/>
      <c r="J1547" s="13"/>
      <c r="K1547" s="13"/>
      <c r="L1547" s="186"/>
      <c r="M1547" s="192"/>
      <c r="N1547" s="193"/>
      <c r="O1547" s="193"/>
      <c r="P1547" s="193"/>
      <c r="Q1547" s="193"/>
      <c r="R1547" s="193"/>
      <c r="S1547" s="193"/>
      <c r="T1547" s="194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188" t="s">
        <v>345</v>
      </c>
      <c r="AU1547" s="188" t="s">
        <v>85</v>
      </c>
      <c r="AV1547" s="13" t="s">
        <v>85</v>
      </c>
      <c r="AW1547" s="13" t="s">
        <v>33</v>
      </c>
      <c r="AX1547" s="13" t="s">
        <v>77</v>
      </c>
      <c r="AY1547" s="188" t="s">
        <v>337</v>
      </c>
    </row>
    <row r="1548" s="14" customFormat="1">
      <c r="A1548" s="14"/>
      <c r="B1548" s="195"/>
      <c r="C1548" s="14"/>
      <c r="D1548" s="187" t="s">
        <v>345</v>
      </c>
      <c r="E1548" s="196" t="s">
        <v>1</v>
      </c>
      <c r="F1548" s="197" t="s">
        <v>363</v>
      </c>
      <c r="G1548" s="14"/>
      <c r="H1548" s="198">
        <v>20</v>
      </c>
      <c r="I1548" s="199"/>
      <c r="J1548" s="14"/>
      <c r="K1548" s="14"/>
      <c r="L1548" s="195"/>
      <c r="M1548" s="200"/>
      <c r="N1548" s="201"/>
      <c r="O1548" s="201"/>
      <c r="P1548" s="201"/>
      <c r="Q1548" s="201"/>
      <c r="R1548" s="201"/>
      <c r="S1548" s="201"/>
      <c r="T1548" s="202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196" t="s">
        <v>345</v>
      </c>
      <c r="AU1548" s="196" t="s">
        <v>85</v>
      </c>
      <c r="AV1548" s="14" t="s">
        <v>88</v>
      </c>
      <c r="AW1548" s="14" t="s">
        <v>33</v>
      </c>
      <c r="AX1548" s="14" t="s">
        <v>8</v>
      </c>
      <c r="AY1548" s="196" t="s">
        <v>337</v>
      </c>
    </row>
    <row r="1549" s="2" customFormat="1" ht="16.5" customHeight="1">
      <c r="A1549" s="37"/>
      <c r="B1549" s="172"/>
      <c r="C1549" s="211" t="s">
        <v>2465</v>
      </c>
      <c r="D1549" s="211" t="s">
        <v>400</v>
      </c>
      <c r="E1549" s="212" t="s">
        <v>2466</v>
      </c>
      <c r="F1549" s="213" t="s">
        <v>2467</v>
      </c>
      <c r="G1549" s="214" t="s">
        <v>433</v>
      </c>
      <c r="H1549" s="215">
        <v>20</v>
      </c>
      <c r="I1549" s="216"/>
      <c r="J1549" s="217">
        <f>ROUND(I1549*H1549,0)</f>
        <v>0</v>
      </c>
      <c r="K1549" s="213" t="s">
        <v>343</v>
      </c>
      <c r="L1549" s="218"/>
      <c r="M1549" s="219" t="s">
        <v>1</v>
      </c>
      <c r="N1549" s="220" t="s">
        <v>42</v>
      </c>
      <c r="O1549" s="76"/>
      <c r="P1549" s="182">
        <f>O1549*H1549</f>
        <v>0</v>
      </c>
      <c r="Q1549" s="182">
        <v>8.0000000000000007E-05</v>
      </c>
      <c r="R1549" s="182">
        <f>Q1549*H1549</f>
        <v>0.0016000000000000001</v>
      </c>
      <c r="S1549" s="182">
        <v>0</v>
      </c>
      <c r="T1549" s="183">
        <f>S1549*H1549</f>
        <v>0</v>
      </c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R1549" s="184" t="s">
        <v>506</v>
      </c>
      <c r="AT1549" s="184" t="s">
        <v>400</v>
      </c>
      <c r="AU1549" s="184" t="s">
        <v>85</v>
      </c>
      <c r="AY1549" s="18" t="s">
        <v>337</v>
      </c>
      <c r="BE1549" s="185">
        <f>IF(N1549="základní",J1549,0)</f>
        <v>0</v>
      </c>
      <c r="BF1549" s="185">
        <f>IF(N1549="snížená",J1549,0)</f>
        <v>0</v>
      </c>
      <c r="BG1549" s="185">
        <f>IF(N1549="zákl. přenesená",J1549,0)</f>
        <v>0</v>
      </c>
      <c r="BH1549" s="185">
        <f>IF(N1549="sníž. přenesená",J1549,0)</f>
        <v>0</v>
      </c>
      <c r="BI1549" s="185">
        <f>IF(N1549="nulová",J1549,0)</f>
        <v>0</v>
      </c>
      <c r="BJ1549" s="18" t="s">
        <v>8</v>
      </c>
      <c r="BK1549" s="185">
        <f>ROUND(I1549*H1549,0)</f>
        <v>0</v>
      </c>
      <c r="BL1549" s="18" t="s">
        <v>409</v>
      </c>
      <c r="BM1549" s="184" t="s">
        <v>2468</v>
      </c>
    </row>
    <row r="1550" s="2" customFormat="1" ht="24.15" customHeight="1">
      <c r="A1550" s="37"/>
      <c r="B1550" s="172"/>
      <c r="C1550" s="173" t="s">
        <v>2469</v>
      </c>
      <c r="D1550" s="173" t="s">
        <v>339</v>
      </c>
      <c r="E1550" s="174" t="s">
        <v>2470</v>
      </c>
      <c r="F1550" s="175" t="s">
        <v>2471</v>
      </c>
      <c r="G1550" s="176" t="s">
        <v>342</v>
      </c>
      <c r="H1550" s="177">
        <v>107.47799999999999</v>
      </c>
      <c r="I1550" s="178"/>
      <c r="J1550" s="179">
        <f>ROUND(I1550*H1550,0)</f>
        <v>0</v>
      </c>
      <c r="K1550" s="175" t="s">
        <v>343</v>
      </c>
      <c r="L1550" s="38"/>
      <c r="M1550" s="180" t="s">
        <v>1</v>
      </c>
      <c r="N1550" s="181" t="s">
        <v>42</v>
      </c>
      <c r="O1550" s="76"/>
      <c r="P1550" s="182">
        <f>O1550*H1550</f>
        <v>0</v>
      </c>
      <c r="Q1550" s="182">
        <v>0.0059959999999999996</v>
      </c>
      <c r="R1550" s="182">
        <f>Q1550*H1550</f>
        <v>0.64443808799999991</v>
      </c>
      <c r="S1550" s="182">
        <v>0</v>
      </c>
      <c r="T1550" s="183">
        <f>S1550*H1550</f>
        <v>0</v>
      </c>
      <c r="U1550" s="37"/>
      <c r="V1550" s="37"/>
      <c r="W1550" s="37"/>
      <c r="X1550" s="37"/>
      <c r="Y1550" s="37"/>
      <c r="Z1550" s="37"/>
      <c r="AA1550" s="37"/>
      <c r="AB1550" s="37"/>
      <c r="AC1550" s="37"/>
      <c r="AD1550" s="37"/>
      <c r="AE1550" s="37"/>
      <c r="AR1550" s="184" t="s">
        <v>409</v>
      </c>
      <c r="AT1550" s="184" t="s">
        <v>339</v>
      </c>
      <c r="AU1550" s="184" t="s">
        <v>85</v>
      </c>
      <c r="AY1550" s="18" t="s">
        <v>337</v>
      </c>
      <c r="BE1550" s="185">
        <f>IF(N1550="základní",J1550,0)</f>
        <v>0</v>
      </c>
      <c r="BF1550" s="185">
        <f>IF(N1550="snížená",J1550,0)</f>
        <v>0</v>
      </c>
      <c r="BG1550" s="185">
        <f>IF(N1550="zákl. přenesená",J1550,0)</f>
        <v>0</v>
      </c>
      <c r="BH1550" s="185">
        <f>IF(N1550="sníž. přenesená",J1550,0)</f>
        <v>0</v>
      </c>
      <c r="BI1550" s="185">
        <f>IF(N1550="nulová",J1550,0)</f>
        <v>0</v>
      </c>
      <c r="BJ1550" s="18" t="s">
        <v>8</v>
      </c>
      <c r="BK1550" s="185">
        <f>ROUND(I1550*H1550,0)</f>
        <v>0</v>
      </c>
      <c r="BL1550" s="18" t="s">
        <v>409</v>
      </c>
      <c r="BM1550" s="184" t="s">
        <v>2472</v>
      </c>
    </row>
    <row r="1551" s="13" customFormat="1">
      <c r="A1551" s="13"/>
      <c r="B1551" s="186"/>
      <c r="C1551" s="13"/>
      <c r="D1551" s="187" t="s">
        <v>345</v>
      </c>
      <c r="E1551" s="188" t="s">
        <v>1</v>
      </c>
      <c r="F1551" s="189" t="s">
        <v>187</v>
      </c>
      <c r="G1551" s="13"/>
      <c r="H1551" s="190">
        <v>107.47799999999999</v>
      </c>
      <c r="I1551" s="191"/>
      <c r="J1551" s="13"/>
      <c r="K1551" s="13"/>
      <c r="L1551" s="186"/>
      <c r="M1551" s="192"/>
      <c r="N1551" s="193"/>
      <c r="O1551" s="193"/>
      <c r="P1551" s="193"/>
      <c r="Q1551" s="193"/>
      <c r="R1551" s="193"/>
      <c r="S1551" s="193"/>
      <c r="T1551" s="194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188" t="s">
        <v>345</v>
      </c>
      <c r="AU1551" s="188" t="s">
        <v>85</v>
      </c>
      <c r="AV1551" s="13" t="s">
        <v>85</v>
      </c>
      <c r="AW1551" s="13" t="s">
        <v>33</v>
      </c>
      <c r="AX1551" s="13" t="s">
        <v>8</v>
      </c>
      <c r="AY1551" s="188" t="s">
        <v>337</v>
      </c>
    </row>
    <row r="1552" s="2" customFormat="1" ht="33" customHeight="1">
      <c r="A1552" s="37"/>
      <c r="B1552" s="172"/>
      <c r="C1552" s="211" t="s">
        <v>2473</v>
      </c>
      <c r="D1552" s="211" t="s">
        <v>400</v>
      </c>
      <c r="E1552" s="212" t="s">
        <v>2337</v>
      </c>
      <c r="F1552" s="213" t="s">
        <v>2338</v>
      </c>
      <c r="G1552" s="214" t="s">
        <v>342</v>
      </c>
      <c r="H1552" s="215">
        <v>118.226</v>
      </c>
      <c r="I1552" s="216"/>
      <c r="J1552" s="217">
        <f>ROUND(I1552*H1552,0)</f>
        <v>0</v>
      </c>
      <c r="K1552" s="213" t="s">
        <v>343</v>
      </c>
      <c r="L1552" s="218"/>
      <c r="M1552" s="219" t="s">
        <v>1</v>
      </c>
      <c r="N1552" s="220" t="s">
        <v>42</v>
      </c>
      <c r="O1552" s="76"/>
      <c r="P1552" s="182">
        <f>O1552*H1552</f>
        <v>0</v>
      </c>
      <c r="Q1552" s="182">
        <v>0.021999999999999999</v>
      </c>
      <c r="R1552" s="182">
        <f>Q1552*H1552</f>
        <v>2.6009719999999996</v>
      </c>
      <c r="S1552" s="182">
        <v>0</v>
      </c>
      <c r="T1552" s="183">
        <f>S1552*H1552</f>
        <v>0</v>
      </c>
      <c r="U1552" s="37"/>
      <c r="V1552" s="37"/>
      <c r="W1552" s="37"/>
      <c r="X1552" s="37"/>
      <c r="Y1552" s="37"/>
      <c r="Z1552" s="37"/>
      <c r="AA1552" s="37"/>
      <c r="AB1552" s="37"/>
      <c r="AC1552" s="37"/>
      <c r="AD1552" s="37"/>
      <c r="AE1552" s="37"/>
      <c r="AR1552" s="184" t="s">
        <v>506</v>
      </c>
      <c r="AT1552" s="184" t="s">
        <v>400</v>
      </c>
      <c r="AU1552" s="184" t="s">
        <v>85</v>
      </c>
      <c r="AY1552" s="18" t="s">
        <v>337</v>
      </c>
      <c r="BE1552" s="185">
        <f>IF(N1552="základní",J1552,0)</f>
        <v>0</v>
      </c>
      <c r="BF1552" s="185">
        <f>IF(N1552="snížená",J1552,0)</f>
        <v>0</v>
      </c>
      <c r="BG1552" s="185">
        <f>IF(N1552="zákl. přenesená",J1552,0)</f>
        <v>0</v>
      </c>
      <c r="BH1552" s="185">
        <f>IF(N1552="sníž. přenesená",J1552,0)</f>
        <v>0</v>
      </c>
      <c r="BI1552" s="185">
        <f>IF(N1552="nulová",J1552,0)</f>
        <v>0</v>
      </c>
      <c r="BJ1552" s="18" t="s">
        <v>8</v>
      </c>
      <c r="BK1552" s="185">
        <f>ROUND(I1552*H1552,0)</f>
        <v>0</v>
      </c>
      <c r="BL1552" s="18" t="s">
        <v>409</v>
      </c>
      <c r="BM1552" s="184" t="s">
        <v>2474</v>
      </c>
    </row>
    <row r="1553" s="13" customFormat="1">
      <c r="A1553" s="13"/>
      <c r="B1553" s="186"/>
      <c r="C1553" s="13"/>
      <c r="D1553" s="187" t="s">
        <v>345</v>
      </c>
      <c r="E1553" s="188" t="s">
        <v>1</v>
      </c>
      <c r="F1553" s="189" t="s">
        <v>2475</v>
      </c>
      <c r="G1553" s="13"/>
      <c r="H1553" s="190">
        <v>118.226</v>
      </c>
      <c r="I1553" s="191"/>
      <c r="J1553" s="13"/>
      <c r="K1553" s="13"/>
      <c r="L1553" s="186"/>
      <c r="M1553" s="192"/>
      <c r="N1553" s="193"/>
      <c r="O1553" s="193"/>
      <c r="P1553" s="193"/>
      <c r="Q1553" s="193"/>
      <c r="R1553" s="193"/>
      <c r="S1553" s="193"/>
      <c r="T1553" s="194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188" t="s">
        <v>345</v>
      </c>
      <c r="AU1553" s="188" t="s">
        <v>85</v>
      </c>
      <c r="AV1553" s="13" t="s">
        <v>85</v>
      </c>
      <c r="AW1553" s="13" t="s">
        <v>33</v>
      </c>
      <c r="AX1553" s="13" t="s">
        <v>8</v>
      </c>
      <c r="AY1553" s="188" t="s">
        <v>337</v>
      </c>
    </row>
    <row r="1554" s="2" customFormat="1" ht="33" customHeight="1">
      <c r="A1554" s="37"/>
      <c r="B1554" s="172"/>
      <c r="C1554" s="173" t="s">
        <v>2476</v>
      </c>
      <c r="D1554" s="173" t="s">
        <v>339</v>
      </c>
      <c r="E1554" s="174" t="s">
        <v>2477</v>
      </c>
      <c r="F1554" s="175" t="s">
        <v>2478</v>
      </c>
      <c r="G1554" s="176" t="s">
        <v>403</v>
      </c>
      <c r="H1554" s="177">
        <v>3.3900000000000001</v>
      </c>
      <c r="I1554" s="178"/>
      <c r="J1554" s="179">
        <f>ROUND(I1554*H1554,0)</f>
        <v>0</v>
      </c>
      <c r="K1554" s="175" t="s">
        <v>343</v>
      </c>
      <c r="L1554" s="38"/>
      <c r="M1554" s="180" t="s">
        <v>1</v>
      </c>
      <c r="N1554" s="181" t="s">
        <v>42</v>
      </c>
      <c r="O1554" s="76"/>
      <c r="P1554" s="182">
        <f>O1554*H1554</f>
        <v>0</v>
      </c>
      <c r="Q1554" s="182">
        <v>0</v>
      </c>
      <c r="R1554" s="182">
        <f>Q1554*H1554</f>
        <v>0</v>
      </c>
      <c r="S1554" s="182">
        <v>0</v>
      </c>
      <c r="T1554" s="183">
        <f>S1554*H1554</f>
        <v>0</v>
      </c>
      <c r="U1554" s="37"/>
      <c r="V1554" s="37"/>
      <c r="W1554" s="37"/>
      <c r="X1554" s="37"/>
      <c r="Y1554" s="37"/>
      <c r="Z1554" s="37"/>
      <c r="AA1554" s="37"/>
      <c r="AB1554" s="37"/>
      <c r="AC1554" s="37"/>
      <c r="AD1554" s="37"/>
      <c r="AE1554" s="37"/>
      <c r="AR1554" s="184" t="s">
        <v>409</v>
      </c>
      <c r="AT1554" s="184" t="s">
        <v>339</v>
      </c>
      <c r="AU1554" s="184" t="s">
        <v>85</v>
      </c>
      <c r="AY1554" s="18" t="s">
        <v>337</v>
      </c>
      <c r="BE1554" s="185">
        <f>IF(N1554="základní",J1554,0)</f>
        <v>0</v>
      </c>
      <c r="BF1554" s="185">
        <f>IF(N1554="snížená",J1554,0)</f>
        <v>0</v>
      </c>
      <c r="BG1554" s="185">
        <f>IF(N1554="zákl. přenesená",J1554,0)</f>
        <v>0</v>
      </c>
      <c r="BH1554" s="185">
        <f>IF(N1554="sníž. přenesená",J1554,0)</f>
        <v>0</v>
      </c>
      <c r="BI1554" s="185">
        <f>IF(N1554="nulová",J1554,0)</f>
        <v>0</v>
      </c>
      <c r="BJ1554" s="18" t="s">
        <v>8</v>
      </c>
      <c r="BK1554" s="185">
        <f>ROUND(I1554*H1554,0)</f>
        <v>0</v>
      </c>
      <c r="BL1554" s="18" t="s">
        <v>409</v>
      </c>
      <c r="BM1554" s="184" t="s">
        <v>2479</v>
      </c>
    </row>
    <row r="1555" s="12" customFormat="1" ht="22.8" customHeight="1">
      <c r="A1555" s="12"/>
      <c r="B1555" s="159"/>
      <c r="C1555" s="12"/>
      <c r="D1555" s="160" t="s">
        <v>76</v>
      </c>
      <c r="E1555" s="170" t="s">
        <v>2480</v>
      </c>
      <c r="F1555" s="170" t="s">
        <v>2481</v>
      </c>
      <c r="G1555" s="12"/>
      <c r="H1555" s="12"/>
      <c r="I1555" s="162"/>
      <c r="J1555" s="171">
        <f>BK1555</f>
        <v>0</v>
      </c>
      <c r="K1555" s="12"/>
      <c r="L1555" s="159"/>
      <c r="M1555" s="164"/>
      <c r="N1555" s="165"/>
      <c r="O1555" s="165"/>
      <c r="P1555" s="166">
        <f>SUM(P1556:P1559)</f>
        <v>0</v>
      </c>
      <c r="Q1555" s="165"/>
      <c r="R1555" s="166">
        <f>SUM(R1556:R1559)</f>
        <v>0.0012629925000000001</v>
      </c>
      <c r="S1555" s="165"/>
      <c r="T1555" s="167">
        <f>SUM(T1556:T1559)</f>
        <v>0</v>
      </c>
      <c r="U1555" s="12"/>
      <c r="V1555" s="12"/>
      <c r="W1555" s="12"/>
      <c r="X1555" s="12"/>
      <c r="Y1555" s="12"/>
      <c r="Z1555" s="12"/>
      <c r="AA1555" s="12"/>
      <c r="AB1555" s="12"/>
      <c r="AC1555" s="12"/>
      <c r="AD1555" s="12"/>
      <c r="AE1555" s="12"/>
      <c r="AR1555" s="160" t="s">
        <v>85</v>
      </c>
      <c r="AT1555" s="168" t="s">
        <v>76</v>
      </c>
      <c r="AU1555" s="168" t="s">
        <v>8</v>
      </c>
      <c r="AY1555" s="160" t="s">
        <v>337</v>
      </c>
      <c r="BK1555" s="169">
        <f>SUM(BK1556:BK1559)</f>
        <v>0</v>
      </c>
    </row>
    <row r="1556" s="2" customFormat="1" ht="24.15" customHeight="1">
      <c r="A1556" s="37"/>
      <c r="B1556" s="172"/>
      <c r="C1556" s="173" t="s">
        <v>2482</v>
      </c>
      <c r="D1556" s="173" t="s">
        <v>339</v>
      </c>
      <c r="E1556" s="174" t="s">
        <v>2483</v>
      </c>
      <c r="F1556" s="175" t="s">
        <v>2484</v>
      </c>
      <c r="G1556" s="176" t="s">
        <v>342</v>
      </c>
      <c r="H1556" s="177">
        <v>3.4020000000000001</v>
      </c>
      <c r="I1556" s="178"/>
      <c r="J1556" s="179">
        <f>ROUND(I1556*H1556,0)</f>
        <v>0</v>
      </c>
      <c r="K1556" s="175" t="s">
        <v>343</v>
      </c>
      <c r="L1556" s="38"/>
      <c r="M1556" s="180" t="s">
        <v>1</v>
      </c>
      <c r="N1556" s="181" t="s">
        <v>42</v>
      </c>
      <c r="O1556" s="76"/>
      <c r="P1556" s="182">
        <f>O1556*H1556</f>
        <v>0</v>
      </c>
      <c r="Q1556" s="182">
        <v>0.00012375</v>
      </c>
      <c r="R1556" s="182">
        <f>Q1556*H1556</f>
        <v>0.0004209975</v>
      </c>
      <c r="S1556" s="182">
        <v>0</v>
      </c>
      <c r="T1556" s="183">
        <f>S1556*H1556</f>
        <v>0</v>
      </c>
      <c r="U1556" s="37"/>
      <c r="V1556" s="37"/>
      <c r="W1556" s="37"/>
      <c r="X1556" s="37"/>
      <c r="Y1556" s="37"/>
      <c r="Z1556" s="37"/>
      <c r="AA1556" s="37"/>
      <c r="AB1556" s="37"/>
      <c r="AC1556" s="37"/>
      <c r="AD1556" s="37"/>
      <c r="AE1556" s="37"/>
      <c r="AR1556" s="184" t="s">
        <v>409</v>
      </c>
      <c r="AT1556" s="184" t="s">
        <v>339</v>
      </c>
      <c r="AU1556" s="184" t="s">
        <v>85</v>
      </c>
      <c r="AY1556" s="18" t="s">
        <v>337</v>
      </c>
      <c r="BE1556" s="185">
        <f>IF(N1556="základní",J1556,0)</f>
        <v>0</v>
      </c>
      <c r="BF1556" s="185">
        <f>IF(N1556="snížená",J1556,0)</f>
        <v>0</v>
      </c>
      <c r="BG1556" s="185">
        <f>IF(N1556="zákl. přenesená",J1556,0)</f>
        <v>0</v>
      </c>
      <c r="BH1556" s="185">
        <f>IF(N1556="sníž. přenesená",J1556,0)</f>
        <v>0</v>
      </c>
      <c r="BI1556" s="185">
        <f>IF(N1556="nulová",J1556,0)</f>
        <v>0</v>
      </c>
      <c r="BJ1556" s="18" t="s">
        <v>8</v>
      </c>
      <c r="BK1556" s="185">
        <f>ROUND(I1556*H1556,0)</f>
        <v>0</v>
      </c>
      <c r="BL1556" s="18" t="s">
        <v>409</v>
      </c>
      <c r="BM1556" s="184" t="s">
        <v>2485</v>
      </c>
    </row>
    <row r="1557" s="13" customFormat="1">
      <c r="A1557" s="13"/>
      <c r="B1557" s="186"/>
      <c r="C1557" s="13"/>
      <c r="D1557" s="187" t="s">
        <v>345</v>
      </c>
      <c r="E1557" s="188" t="s">
        <v>1</v>
      </c>
      <c r="F1557" s="189" t="s">
        <v>211</v>
      </c>
      <c r="G1557" s="13"/>
      <c r="H1557" s="190">
        <v>3.4020000000000001</v>
      </c>
      <c r="I1557" s="191"/>
      <c r="J1557" s="13"/>
      <c r="K1557" s="13"/>
      <c r="L1557" s="186"/>
      <c r="M1557" s="192"/>
      <c r="N1557" s="193"/>
      <c r="O1557" s="193"/>
      <c r="P1557" s="193"/>
      <c r="Q1557" s="193"/>
      <c r="R1557" s="193"/>
      <c r="S1557" s="193"/>
      <c r="T1557" s="194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188" t="s">
        <v>345</v>
      </c>
      <c r="AU1557" s="188" t="s">
        <v>85</v>
      </c>
      <c r="AV1557" s="13" t="s">
        <v>85</v>
      </c>
      <c r="AW1557" s="13" t="s">
        <v>33</v>
      </c>
      <c r="AX1557" s="13" t="s">
        <v>8</v>
      </c>
      <c r="AY1557" s="188" t="s">
        <v>337</v>
      </c>
    </row>
    <row r="1558" s="2" customFormat="1" ht="24.15" customHeight="1">
      <c r="A1558" s="37"/>
      <c r="B1558" s="172"/>
      <c r="C1558" s="173" t="s">
        <v>2486</v>
      </c>
      <c r="D1558" s="173" t="s">
        <v>339</v>
      </c>
      <c r="E1558" s="174" t="s">
        <v>2487</v>
      </c>
      <c r="F1558" s="175" t="s">
        <v>2488</v>
      </c>
      <c r="G1558" s="176" t="s">
        <v>342</v>
      </c>
      <c r="H1558" s="177">
        <v>3.4020000000000001</v>
      </c>
      <c r="I1558" s="178"/>
      <c r="J1558" s="179">
        <f>ROUND(I1558*H1558,0)</f>
        <v>0</v>
      </c>
      <c r="K1558" s="175" t="s">
        <v>343</v>
      </c>
      <c r="L1558" s="38"/>
      <c r="M1558" s="180" t="s">
        <v>1</v>
      </c>
      <c r="N1558" s="181" t="s">
        <v>42</v>
      </c>
      <c r="O1558" s="76"/>
      <c r="P1558" s="182">
        <f>O1558*H1558</f>
        <v>0</v>
      </c>
      <c r="Q1558" s="182">
        <v>0.0002475</v>
      </c>
      <c r="R1558" s="182">
        <f>Q1558*H1558</f>
        <v>0.000841995</v>
      </c>
      <c r="S1558" s="182">
        <v>0</v>
      </c>
      <c r="T1558" s="183">
        <f>S1558*H1558</f>
        <v>0</v>
      </c>
      <c r="U1558" s="37"/>
      <c r="V1558" s="37"/>
      <c r="W1558" s="37"/>
      <c r="X1558" s="37"/>
      <c r="Y1558" s="37"/>
      <c r="Z1558" s="37"/>
      <c r="AA1558" s="37"/>
      <c r="AB1558" s="37"/>
      <c r="AC1558" s="37"/>
      <c r="AD1558" s="37"/>
      <c r="AE1558" s="37"/>
      <c r="AR1558" s="184" t="s">
        <v>409</v>
      </c>
      <c r="AT1558" s="184" t="s">
        <v>339</v>
      </c>
      <c r="AU1558" s="184" t="s">
        <v>85</v>
      </c>
      <c r="AY1558" s="18" t="s">
        <v>337</v>
      </c>
      <c r="BE1558" s="185">
        <f>IF(N1558="základní",J1558,0)</f>
        <v>0</v>
      </c>
      <c r="BF1558" s="185">
        <f>IF(N1558="snížená",J1558,0)</f>
        <v>0</v>
      </c>
      <c r="BG1558" s="185">
        <f>IF(N1558="zákl. přenesená",J1558,0)</f>
        <v>0</v>
      </c>
      <c r="BH1558" s="185">
        <f>IF(N1558="sníž. přenesená",J1558,0)</f>
        <v>0</v>
      </c>
      <c r="BI1558" s="185">
        <f>IF(N1558="nulová",J1558,0)</f>
        <v>0</v>
      </c>
      <c r="BJ1558" s="18" t="s">
        <v>8</v>
      </c>
      <c r="BK1558" s="185">
        <f>ROUND(I1558*H1558,0)</f>
        <v>0</v>
      </c>
      <c r="BL1558" s="18" t="s">
        <v>409</v>
      </c>
      <c r="BM1558" s="184" t="s">
        <v>2489</v>
      </c>
    </row>
    <row r="1559" s="13" customFormat="1">
      <c r="A1559" s="13"/>
      <c r="B1559" s="186"/>
      <c r="C1559" s="13"/>
      <c r="D1559" s="187" t="s">
        <v>345</v>
      </c>
      <c r="E1559" s="188" t="s">
        <v>1</v>
      </c>
      <c r="F1559" s="189" t="s">
        <v>211</v>
      </c>
      <c r="G1559" s="13"/>
      <c r="H1559" s="190">
        <v>3.4020000000000001</v>
      </c>
      <c r="I1559" s="191"/>
      <c r="J1559" s="13"/>
      <c r="K1559" s="13"/>
      <c r="L1559" s="186"/>
      <c r="M1559" s="192"/>
      <c r="N1559" s="193"/>
      <c r="O1559" s="193"/>
      <c r="P1559" s="193"/>
      <c r="Q1559" s="193"/>
      <c r="R1559" s="193"/>
      <c r="S1559" s="193"/>
      <c r="T1559" s="194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188" t="s">
        <v>345</v>
      </c>
      <c r="AU1559" s="188" t="s">
        <v>85</v>
      </c>
      <c r="AV1559" s="13" t="s">
        <v>85</v>
      </c>
      <c r="AW1559" s="13" t="s">
        <v>33</v>
      </c>
      <c r="AX1559" s="13" t="s">
        <v>8</v>
      </c>
      <c r="AY1559" s="188" t="s">
        <v>337</v>
      </c>
    </row>
    <row r="1560" s="12" customFormat="1" ht="22.8" customHeight="1">
      <c r="A1560" s="12"/>
      <c r="B1560" s="159"/>
      <c r="C1560" s="12"/>
      <c r="D1560" s="160" t="s">
        <v>76</v>
      </c>
      <c r="E1560" s="170" t="s">
        <v>2490</v>
      </c>
      <c r="F1560" s="170" t="s">
        <v>2491</v>
      </c>
      <c r="G1560" s="12"/>
      <c r="H1560" s="12"/>
      <c r="I1560" s="162"/>
      <c r="J1560" s="171">
        <f>BK1560</f>
        <v>0</v>
      </c>
      <c r="K1560" s="12"/>
      <c r="L1560" s="159"/>
      <c r="M1560" s="164"/>
      <c r="N1560" s="165"/>
      <c r="O1560" s="165"/>
      <c r="P1560" s="166">
        <f>SUM(P1561:P1575)</f>
        <v>0</v>
      </c>
      <c r="Q1560" s="165"/>
      <c r="R1560" s="166">
        <f>SUM(R1561:R1575)</f>
        <v>0.44624424579999999</v>
      </c>
      <c r="S1560" s="165"/>
      <c r="T1560" s="167">
        <f>SUM(T1561:T1575)</f>
        <v>0</v>
      </c>
      <c r="U1560" s="12"/>
      <c r="V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R1560" s="160" t="s">
        <v>85</v>
      </c>
      <c r="AT1560" s="168" t="s">
        <v>76</v>
      </c>
      <c r="AU1560" s="168" t="s">
        <v>8</v>
      </c>
      <c r="AY1560" s="160" t="s">
        <v>337</v>
      </c>
      <c r="BK1560" s="169">
        <f>SUM(BK1561:BK1575)</f>
        <v>0</v>
      </c>
    </row>
    <row r="1561" s="2" customFormat="1" ht="24.15" customHeight="1">
      <c r="A1561" s="37"/>
      <c r="B1561" s="172"/>
      <c r="C1561" s="173" t="s">
        <v>2492</v>
      </c>
      <c r="D1561" s="173" t="s">
        <v>339</v>
      </c>
      <c r="E1561" s="174" t="s">
        <v>2493</v>
      </c>
      <c r="F1561" s="175" t="s">
        <v>2494</v>
      </c>
      <c r="G1561" s="176" t="s">
        <v>342</v>
      </c>
      <c r="H1561" s="177">
        <v>651.94299999999998</v>
      </c>
      <c r="I1561" s="178"/>
      <c r="J1561" s="179">
        <f>ROUND(I1561*H1561,0)</f>
        <v>0</v>
      </c>
      <c r="K1561" s="175" t="s">
        <v>343</v>
      </c>
      <c r="L1561" s="38"/>
      <c r="M1561" s="180" t="s">
        <v>1</v>
      </c>
      <c r="N1561" s="181" t="s">
        <v>42</v>
      </c>
      <c r="O1561" s="76"/>
      <c r="P1561" s="182">
        <f>O1561*H1561</f>
        <v>0</v>
      </c>
      <c r="Q1561" s="182">
        <v>0.00020120000000000001</v>
      </c>
      <c r="R1561" s="182">
        <f>Q1561*H1561</f>
        <v>0.13117093160000001</v>
      </c>
      <c r="S1561" s="182">
        <v>0</v>
      </c>
      <c r="T1561" s="183">
        <f>S1561*H1561</f>
        <v>0</v>
      </c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R1561" s="184" t="s">
        <v>409</v>
      </c>
      <c r="AT1561" s="184" t="s">
        <v>339</v>
      </c>
      <c r="AU1561" s="184" t="s">
        <v>85</v>
      </c>
      <c r="AY1561" s="18" t="s">
        <v>337</v>
      </c>
      <c r="BE1561" s="185">
        <f>IF(N1561="základní",J1561,0)</f>
        <v>0</v>
      </c>
      <c r="BF1561" s="185">
        <f>IF(N1561="snížená",J1561,0)</f>
        <v>0</v>
      </c>
      <c r="BG1561" s="185">
        <f>IF(N1561="zákl. přenesená",J1561,0)</f>
        <v>0</v>
      </c>
      <c r="BH1561" s="185">
        <f>IF(N1561="sníž. přenesená",J1561,0)</f>
        <v>0</v>
      </c>
      <c r="BI1561" s="185">
        <f>IF(N1561="nulová",J1561,0)</f>
        <v>0</v>
      </c>
      <c r="BJ1561" s="18" t="s">
        <v>8</v>
      </c>
      <c r="BK1561" s="185">
        <f>ROUND(I1561*H1561,0)</f>
        <v>0</v>
      </c>
      <c r="BL1561" s="18" t="s">
        <v>409</v>
      </c>
      <c r="BM1561" s="184" t="s">
        <v>2495</v>
      </c>
    </row>
    <row r="1562" s="13" customFormat="1">
      <c r="A1562" s="13"/>
      <c r="B1562" s="186"/>
      <c r="C1562" s="13"/>
      <c r="D1562" s="187" t="s">
        <v>345</v>
      </c>
      <c r="E1562" s="188" t="s">
        <v>1</v>
      </c>
      <c r="F1562" s="189" t="s">
        <v>2496</v>
      </c>
      <c r="G1562" s="13"/>
      <c r="H1562" s="190">
        <v>651.94299999999998</v>
      </c>
      <c r="I1562" s="191"/>
      <c r="J1562" s="13"/>
      <c r="K1562" s="13"/>
      <c r="L1562" s="186"/>
      <c r="M1562" s="192"/>
      <c r="N1562" s="193"/>
      <c r="O1562" s="193"/>
      <c r="P1562" s="193"/>
      <c r="Q1562" s="193"/>
      <c r="R1562" s="193"/>
      <c r="S1562" s="193"/>
      <c r="T1562" s="194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188" t="s">
        <v>345</v>
      </c>
      <c r="AU1562" s="188" t="s">
        <v>85</v>
      </c>
      <c r="AV1562" s="13" t="s">
        <v>85</v>
      </c>
      <c r="AW1562" s="13" t="s">
        <v>33</v>
      </c>
      <c r="AX1562" s="13" t="s">
        <v>8</v>
      </c>
      <c r="AY1562" s="188" t="s">
        <v>337</v>
      </c>
    </row>
    <row r="1563" s="2" customFormat="1" ht="24.15" customHeight="1">
      <c r="A1563" s="37"/>
      <c r="B1563" s="172"/>
      <c r="C1563" s="173" t="s">
        <v>2497</v>
      </c>
      <c r="D1563" s="173" t="s">
        <v>339</v>
      </c>
      <c r="E1563" s="174" t="s">
        <v>2498</v>
      </c>
      <c r="F1563" s="175" t="s">
        <v>2499</v>
      </c>
      <c r="G1563" s="176" t="s">
        <v>342</v>
      </c>
      <c r="H1563" s="177">
        <v>102.63800000000001</v>
      </c>
      <c r="I1563" s="178"/>
      <c r="J1563" s="179">
        <f>ROUND(I1563*H1563,0)</f>
        <v>0</v>
      </c>
      <c r="K1563" s="175" t="s">
        <v>343</v>
      </c>
      <c r="L1563" s="38"/>
      <c r="M1563" s="180" t="s">
        <v>1</v>
      </c>
      <c r="N1563" s="181" t="s">
        <v>42</v>
      </c>
      <c r="O1563" s="76"/>
      <c r="P1563" s="182">
        <f>O1563*H1563</f>
        <v>0</v>
      </c>
      <c r="Q1563" s="182">
        <v>0.000205</v>
      </c>
      <c r="R1563" s="182">
        <f>Q1563*H1563</f>
        <v>0.02104079</v>
      </c>
      <c r="S1563" s="182">
        <v>0</v>
      </c>
      <c r="T1563" s="183">
        <f>S1563*H1563</f>
        <v>0</v>
      </c>
      <c r="U1563" s="37"/>
      <c r="V1563" s="37"/>
      <c r="W1563" s="37"/>
      <c r="X1563" s="37"/>
      <c r="Y1563" s="37"/>
      <c r="Z1563" s="37"/>
      <c r="AA1563" s="37"/>
      <c r="AB1563" s="37"/>
      <c r="AC1563" s="37"/>
      <c r="AD1563" s="37"/>
      <c r="AE1563" s="37"/>
      <c r="AR1563" s="184" t="s">
        <v>409</v>
      </c>
      <c r="AT1563" s="184" t="s">
        <v>339</v>
      </c>
      <c r="AU1563" s="184" t="s">
        <v>85</v>
      </c>
      <c r="AY1563" s="18" t="s">
        <v>337</v>
      </c>
      <c r="BE1563" s="185">
        <f>IF(N1563="základní",J1563,0)</f>
        <v>0</v>
      </c>
      <c r="BF1563" s="185">
        <f>IF(N1563="snížená",J1563,0)</f>
        <v>0</v>
      </c>
      <c r="BG1563" s="185">
        <f>IF(N1563="zákl. přenesená",J1563,0)</f>
        <v>0</v>
      </c>
      <c r="BH1563" s="185">
        <f>IF(N1563="sníž. přenesená",J1563,0)</f>
        <v>0</v>
      </c>
      <c r="BI1563" s="185">
        <f>IF(N1563="nulová",J1563,0)</f>
        <v>0</v>
      </c>
      <c r="BJ1563" s="18" t="s">
        <v>8</v>
      </c>
      <c r="BK1563" s="185">
        <f>ROUND(I1563*H1563,0)</f>
        <v>0</v>
      </c>
      <c r="BL1563" s="18" t="s">
        <v>409</v>
      </c>
      <c r="BM1563" s="184" t="s">
        <v>2500</v>
      </c>
    </row>
    <row r="1564" s="13" customFormat="1">
      <c r="A1564" s="13"/>
      <c r="B1564" s="186"/>
      <c r="C1564" s="13"/>
      <c r="D1564" s="187" t="s">
        <v>345</v>
      </c>
      <c r="E1564" s="188" t="s">
        <v>1</v>
      </c>
      <c r="F1564" s="189" t="s">
        <v>116</v>
      </c>
      <c r="G1564" s="13"/>
      <c r="H1564" s="190">
        <v>102.63800000000001</v>
      </c>
      <c r="I1564" s="191"/>
      <c r="J1564" s="13"/>
      <c r="K1564" s="13"/>
      <c r="L1564" s="186"/>
      <c r="M1564" s="192"/>
      <c r="N1564" s="193"/>
      <c r="O1564" s="193"/>
      <c r="P1564" s="193"/>
      <c r="Q1564" s="193"/>
      <c r="R1564" s="193"/>
      <c r="S1564" s="193"/>
      <c r="T1564" s="194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188" t="s">
        <v>345</v>
      </c>
      <c r="AU1564" s="188" t="s">
        <v>85</v>
      </c>
      <c r="AV1564" s="13" t="s">
        <v>85</v>
      </c>
      <c r="AW1564" s="13" t="s">
        <v>33</v>
      </c>
      <c r="AX1564" s="13" t="s">
        <v>8</v>
      </c>
      <c r="AY1564" s="188" t="s">
        <v>337</v>
      </c>
    </row>
    <row r="1565" s="2" customFormat="1" ht="33" customHeight="1">
      <c r="A1565" s="37"/>
      <c r="B1565" s="172"/>
      <c r="C1565" s="173" t="s">
        <v>2501</v>
      </c>
      <c r="D1565" s="173" t="s">
        <v>339</v>
      </c>
      <c r="E1565" s="174" t="s">
        <v>2502</v>
      </c>
      <c r="F1565" s="175" t="s">
        <v>2503</v>
      </c>
      <c r="G1565" s="176" t="s">
        <v>342</v>
      </c>
      <c r="H1565" s="177">
        <v>651.94299999999998</v>
      </c>
      <c r="I1565" s="178"/>
      <c r="J1565" s="179">
        <f>ROUND(I1565*H1565,0)</f>
        <v>0</v>
      </c>
      <c r="K1565" s="175" t="s">
        <v>343</v>
      </c>
      <c r="L1565" s="38"/>
      <c r="M1565" s="180" t="s">
        <v>1</v>
      </c>
      <c r="N1565" s="181" t="s">
        <v>42</v>
      </c>
      <c r="O1565" s="76"/>
      <c r="P1565" s="182">
        <f>O1565*H1565</f>
        <v>0</v>
      </c>
      <c r="Q1565" s="182">
        <v>0.00025839999999999999</v>
      </c>
      <c r="R1565" s="182">
        <f>Q1565*H1565</f>
        <v>0.16846207119999998</v>
      </c>
      <c r="S1565" s="182">
        <v>0</v>
      </c>
      <c r="T1565" s="183">
        <f>S1565*H1565</f>
        <v>0</v>
      </c>
      <c r="U1565" s="37"/>
      <c r="V1565" s="37"/>
      <c r="W1565" s="37"/>
      <c r="X1565" s="37"/>
      <c r="Y1565" s="37"/>
      <c r="Z1565" s="37"/>
      <c r="AA1565" s="37"/>
      <c r="AB1565" s="37"/>
      <c r="AC1565" s="37"/>
      <c r="AD1565" s="37"/>
      <c r="AE1565" s="37"/>
      <c r="AR1565" s="184" t="s">
        <v>409</v>
      </c>
      <c r="AT1565" s="184" t="s">
        <v>339</v>
      </c>
      <c r="AU1565" s="184" t="s">
        <v>85</v>
      </c>
      <c r="AY1565" s="18" t="s">
        <v>337</v>
      </c>
      <c r="BE1565" s="185">
        <f>IF(N1565="základní",J1565,0)</f>
        <v>0</v>
      </c>
      <c r="BF1565" s="185">
        <f>IF(N1565="snížená",J1565,0)</f>
        <v>0</v>
      </c>
      <c r="BG1565" s="185">
        <f>IF(N1565="zákl. přenesená",J1565,0)</f>
        <v>0</v>
      </c>
      <c r="BH1565" s="185">
        <f>IF(N1565="sníž. přenesená",J1565,0)</f>
        <v>0</v>
      </c>
      <c r="BI1565" s="185">
        <f>IF(N1565="nulová",J1565,0)</f>
        <v>0</v>
      </c>
      <c r="BJ1565" s="18" t="s">
        <v>8</v>
      </c>
      <c r="BK1565" s="185">
        <f>ROUND(I1565*H1565,0)</f>
        <v>0</v>
      </c>
      <c r="BL1565" s="18" t="s">
        <v>409</v>
      </c>
      <c r="BM1565" s="184" t="s">
        <v>2504</v>
      </c>
    </row>
    <row r="1566" s="13" customFormat="1">
      <c r="A1566" s="13"/>
      <c r="B1566" s="186"/>
      <c r="C1566" s="13"/>
      <c r="D1566" s="187" t="s">
        <v>345</v>
      </c>
      <c r="E1566" s="188" t="s">
        <v>1</v>
      </c>
      <c r="F1566" s="189" t="s">
        <v>2496</v>
      </c>
      <c r="G1566" s="13"/>
      <c r="H1566" s="190">
        <v>651.94299999999998</v>
      </c>
      <c r="I1566" s="191"/>
      <c r="J1566" s="13"/>
      <c r="K1566" s="13"/>
      <c r="L1566" s="186"/>
      <c r="M1566" s="192"/>
      <c r="N1566" s="193"/>
      <c r="O1566" s="193"/>
      <c r="P1566" s="193"/>
      <c r="Q1566" s="193"/>
      <c r="R1566" s="193"/>
      <c r="S1566" s="193"/>
      <c r="T1566" s="194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188" t="s">
        <v>345</v>
      </c>
      <c r="AU1566" s="188" t="s">
        <v>85</v>
      </c>
      <c r="AV1566" s="13" t="s">
        <v>85</v>
      </c>
      <c r="AW1566" s="13" t="s">
        <v>33</v>
      </c>
      <c r="AX1566" s="13" t="s">
        <v>8</v>
      </c>
      <c r="AY1566" s="188" t="s">
        <v>337</v>
      </c>
    </row>
    <row r="1567" s="2" customFormat="1" ht="24.15" customHeight="1">
      <c r="A1567" s="37"/>
      <c r="B1567" s="172"/>
      <c r="C1567" s="173" t="s">
        <v>2505</v>
      </c>
      <c r="D1567" s="173" t="s">
        <v>339</v>
      </c>
      <c r="E1567" s="174" t="s">
        <v>2506</v>
      </c>
      <c r="F1567" s="175" t="s">
        <v>2507</v>
      </c>
      <c r="G1567" s="176" t="s">
        <v>342</v>
      </c>
      <c r="H1567" s="177">
        <v>322.24400000000003</v>
      </c>
      <c r="I1567" s="178"/>
      <c r="J1567" s="179">
        <f>ROUND(I1567*H1567,0)</f>
        <v>0</v>
      </c>
      <c r="K1567" s="175" t="s">
        <v>343</v>
      </c>
      <c r="L1567" s="38"/>
      <c r="M1567" s="180" t="s">
        <v>1</v>
      </c>
      <c r="N1567" s="181" t="s">
        <v>42</v>
      </c>
      <c r="O1567" s="76"/>
      <c r="P1567" s="182">
        <f>O1567*H1567</f>
        <v>0</v>
      </c>
      <c r="Q1567" s="182">
        <v>0.00028600000000000001</v>
      </c>
      <c r="R1567" s="182">
        <f>Q1567*H1567</f>
        <v>0.09216178400000001</v>
      </c>
      <c r="S1567" s="182">
        <v>0</v>
      </c>
      <c r="T1567" s="183">
        <f>S1567*H1567</f>
        <v>0</v>
      </c>
      <c r="U1567" s="37"/>
      <c r="V1567" s="37"/>
      <c r="W1567" s="37"/>
      <c r="X1567" s="37"/>
      <c r="Y1567" s="37"/>
      <c r="Z1567" s="37"/>
      <c r="AA1567" s="37"/>
      <c r="AB1567" s="37"/>
      <c r="AC1567" s="37"/>
      <c r="AD1567" s="37"/>
      <c r="AE1567" s="37"/>
      <c r="AR1567" s="184" t="s">
        <v>409</v>
      </c>
      <c r="AT1567" s="184" t="s">
        <v>339</v>
      </c>
      <c r="AU1567" s="184" t="s">
        <v>85</v>
      </c>
      <c r="AY1567" s="18" t="s">
        <v>337</v>
      </c>
      <c r="BE1567" s="185">
        <f>IF(N1567="základní",J1567,0)</f>
        <v>0</v>
      </c>
      <c r="BF1567" s="185">
        <f>IF(N1567="snížená",J1567,0)</f>
        <v>0</v>
      </c>
      <c r="BG1567" s="185">
        <f>IF(N1567="zákl. přenesená",J1567,0)</f>
        <v>0</v>
      </c>
      <c r="BH1567" s="185">
        <f>IF(N1567="sníž. přenesená",J1567,0)</f>
        <v>0</v>
      </c>
      <c r="BI1567" s="185">
        <f>IF(N1567="nulová",J1567,0)</f>
        <v>0</v>
      </c>
      <c r="BJ1567" s="18" t="s">
        <v>8</v>
      </c>
      <c r="BK1567" s="185">
        <f>ROUND(I1567*H1567,0)</f>
        <v>0</v>
      </c>
      <c r="BL1567" s="18" t="s">
        <v>409</v>
      </c>
      <c r="BM1567" s="184" t="s">
        <v>2508</v>
      </c>
    </row>
    <row r="1568" s="13" customFormat="1">
      <c r="A1568" s="13"/>
      <c r="B1568" s="186"/>
      <c r="C1568" s="13"/>
      <c r="D1568" s="187" t="s">
        <v>345</v>
      </c>
      <c r="E1568" s="188" t="s">
        <v>1</v>
      </c>
      <c r="F1568" s="189" t="s">
        <v>2509</v>
      </c>
      <c r="G1568" s="13"/>
      <c r="H1568" s="190">
        <v>140.49000000000001</v>
      </c>
      <c r="I1568" s="191"/>
      <c r="J1568" s="13"/>
      <c r="K1568" s="13"/>
      <c r="L1568" s="186"/>
      <c r="M1568" s="192"/>
      <c r="N1568" s="193"/>
      <c r="O1568" s="193"/>
      <c r="P1568" s="193"/>
      <c r="Q1568" s="193"/>
      <c r="R1568" s="193"/>
      <c r="S1568" s="193"/>
      <c r="T1568" s="194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188" t="s">
        <v>345</v>
      </c>
      <c r="AU1568" s="188" t="s">
        <v>85</v>
      </c>
      <c r="AV1568" s="13" t="s">
        <v>85</v>
      </c>
      <c r="AW1568" s="13" t="s">
        <v>33</v>
      </c>
      <c r="AX1568" s="13" t="s">
        <v>77</v>
      </c>
      <c r="AY1568" s="188" t="s">
        <v>337</v>
      </c>
    </row>
    <row r="1569" s="13" customFormat="1">
      <c r="A1569" s="13"/>
      <c r="B1569" s="186"/>
      <c r="C1569" s="13"/>
      <c r="D1569" s="187" t="s">
        <v>345</v>
      </c>
      <c r="E1569" s="188" t="s">
        <v>1</v>
      </c>
      <c r="F1569" s="189" t="s">
        <v>1624</v>
      </c>
      <c r="G1569" s="13"/>
      <c r="H1569" s="190">
        <v>32.286000000000001</v>
      </c>
      <c r="I1569" s="191"/>
      <c r="J1569" s="13"/>
      <c r="K1569" s="13"/>
      <c r="L1569" s="186"/>
      <c r="M1569" s="192"/>
      <c r="N1569" s="193"/>
      <c r="O1569" s="193"/>
      <c r="P1569" s="193"/>
      <c r="Q1569" s="193"/>
      <c r="R1569" s="193"/>
      <c r="S1569" s="193"/>
      <c r="T1569" s="194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188" t="s">
        <v>345</v>
      </c>
      <c r="AU1569" s="188" t="s">
        <v>85</v>
      </c>
      <c r="AV1569" s="13" t="s">
        <v>85</v>
      </c>
      <c r="AW1569" s="13" t="s">
        <v>33</v>
      </c>
      <c r="AX1569" s="13" t="s">
        <v>77</v>
      </c>
      <c r="AY1569" s="188" t="s">
        <v>337</v>
      </c>
    </row>
    <row r="1570" s="13" customFormat="1">
      <c r="A1570" s="13"/>
      <c r="B1570" s="186"/>
      <c r="C1570" s="13"/>
      <c r="D1570" s="187" t="s">
        <v>345</v>
      </c>
      <c r="E1570" s="188" t="s">
        <v>1</v>
      </c>
      <c r="F1570" s="189" t="s">
        <v>1625</v>
      </c>
      <c r="G1570" s="13"/>
      <c r="H1570" s="190">
        <v>3.52</v>
      </c>
      <c r="I1570" s="191"/>
      <c r="J1570" s="13"/>
      <c r="K1570" s="13"/>
      <c r="L1570" s="186"/>
      <c r="M1570" s="192"/>
      <c r="N1570" s="193"/>
      <c r="O1570" s="193"/>
      <c r="P1570" s="193"/>
      <c r="Q1570" s="193"/>
      <c r="R1570" s="193"/>
      <c r="S1570" s="193"/>
      <c r="T1570" s="194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188" t="s">
        <v>345</v>
      </c>
      <c r="AU1570" s="188" t="s">
        <v>85</v>
      </c>
      <c r="AV1570" s="13" t="s">
        <v>85</v>
      </c>
      <c r="AW1570" s="13" t="s">
        <v>33</v>
      </c>
      <c r="AX1570" s="13" t="s">
        <v>77</v>
      </c>
      <c r="AY1570" s="188" t="s">
        <v>337</v>
      </c>
    </row>
    <row r="1571" s="13" customFormat="1">
      <c r="A1571" s="13"/>
      <c r="B1571" s="186"/>
      <c r="C1571" s="13"/>
      <c r="D1571" s="187" t="s">
        <v>345</v>
      </c>
      <c r="E1571" s="188" t="s">
        <v>1</v>
      </c>
      <c r="F1571" s="189" t="s">
        <v>1638</v>
      </c>
      <c r="G1571" s="13"/>
      <c r="H1571" s="190">
        <v>139.55600000000001</v>
      </c>
      <c r="I1571" s="191"/>
      <c r="J1571" s="13"/>
      <c r="K1571" s="13"/>
      <c r="L1571" s="186"/>
      <c r="M1571" s="192"/>
      <c r="N1571" s="193"/>
      <c r="O1571" s="193"/>
      <c r="P1571" s="193"/>
      <c r="Q1571" s="193"/>
      <c r="R1571" s="193"/>
      <c r="S1571" s="193"/>
      <c r="T1571" s="194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188" t="s">
        <v>345</v>
      </c>
      <c r="AU1571" s="188" t="s">
        <v>85</v>
      </c>
      <c r="AV1571" s="13" t="s">
        <v>85</v>
      </c>
      <c r="AW1571" s="13" t="s">
        <v>33</v>
      </c>
      <c r="AX1571" s="13" t="s">
        <v>77</v>
      </c>
      <c r="AY1571" s="188" t="s">
        <v>337</v>
      </c>
    </row>
    <row r="1572" s="13" customFormat="1">
      <c r="A1572" s="13"/>
      <c r="B1572" s="186"/>
      <c r="C1572" s="13"/>
      <c r="D1572" s="187" t="s">
        <v>345</v>
      </c>
      <c r="E1572" s="188" t="s">
        <v>1</v>
      </c>
      <c r="F1572" s="189" t="s">
        <v>1639</v>
      </c>
      <c r="G1572" s="13"/>
      <c r="H1572" s="190">
        <v>6.3920000000000003</v>
      </c>
      <c r="I1572" s="191"/>
      <c r="J1572" s="13"/>
      <c r="K1572" s="13"/>
      <c r="L1572" s="186"/>
      <c r="M1572" s="192"/>
      <c r="N1572" s="193"/>
      <c r="O1572" s="193"/>
      <c r="P1572" s="193"/>
      <c r="Q1572" s="193"/>
      <c r="R1572" s="193"/>
      <c r="S1572" s="193"/>
      <c r="T1572" s="194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188" t="s">
        <v>345</v>
      </c>
      <c r="AU1572" s="188" t="s">
        <v>85</v>
      </c>
      <c r="AV1572" s="13" t="s">
        <v>85</v>
      </c>
      <c r="AW1572" s="13" t="s">
        <v>33</v>
      </c>
      <c r="AX1572" s="13" t="s">
        <v>77</v>
      </c>
      <c r="AY1572" s="188" t="s">
        <v>337</v>
      </c>
    </row>
    <row r="1573" s="14" customFormat="1">
      <c r="A1573" s="14"/>
      <c r="B1573" s="195"/>
      <c r="C1573" s="14"/>
      <c r="D1573" s="187" t="s">
        <v>345</v>
      </c>
      <c r="E1573" s="196" t="s">
        <v>1</v>
      </c>
      <c r="F1573" s="197" t="s">
        <v>363</v>
      </c>
      <c r="G1573" s="14"/>
      <c r="H1573" s="198">
        <v>322.24400000000003</v>
      </c>
      <c r="I1573" s="199"/>
      <c r="J1573" s="14"/>
      <c r="K1573" s="14"/>
      <c r="L1573" s="195"/>
      <c r="M1573" s="200"/>
      <c r="N1573" s="201"/>
      <c r="O1573" s="201"/>
      <c r="P1573" s="201"/>
      <c r="Q1573" s="201"/>
      <c r="R1573" s="201"/>
      <c r="S1573" s="201"/>
      <c r="T1573" s="202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196" t="s">
        <v>345</v>
      </c>
      <c r="AU1573" s="196" t="s">
        <v>85</v>
      </c>
      <c r="AV1573" s="14" t="s">
        <v>88</v>
      </c>
      <c r="AW1573" s="14" t="s">
        <v>33</v>
      </c>
      <c r="AX1573" s="14" t="s">
        <v>8</v>
      </c>
      <c r="AY1573" s="196" t="s">
        <v>337</v>
      </c>
    </row>
    <row r="1574" s="2" customFormat="1" ht="24.15" customHeight="1">
      <c r="A1574" s="37"/>
      <c r="B1574" s="172"/>
      <c r="C1574" s="173" t="s">
        <v>2510</v>
      </c>
      <c r="D1574" s="173" t="s">
        <v>339</v>
      </c>
      <c r="E1574" s="174" t="s">
        <v>2511</v>
      </c>
      <c r="F1574" s="175" t="s">
        <v>2512</v>
      </c>
      <c r="G1574" s="176" t="s">
        <v>342</v>
      </c>
      <c r="H1574" s="177">
        <v>102.63800000000001</v>
      </c>
      <c r="I1574" s="178"/>
      <c r="J1574" s="179">
        <f>ROUND(I1574*H1574,0)</f>
        <v>0</v>
      </c>
      <c r="K1574" s="175" t="s">
        <v>343</v>
      </c>
      <c r="L1574" s="38"/>
      <c r="M1574" s="180" t="s">
        <v>1</v>
      </c>
      <c r="N1574" s="181" t="s">
        <v>42</v>
      </c>
      <c r="O1574" s="76"/>
      <c r="P1574" s="182">
        <f>O1574*H1574</f>
        <v>0</v>
      </c>
      <c r="Q1574" s="182">
        <v>0.0003255</v>
      </c>
      <c r="R1574" s="182">
        <f>Q1574*H1574</f>
        <v>0.033408669000000002</v>
      </c>
      <c r="S1574" s="182">
        <v>0</v>
      </c>
      <c r="T1574" s="183">
        <f>S1574*H1574</f>
        <v>0</v>
      </c>
      <c r="U1574" s="37"/>
      <c r="V1574" s="37"/>
      <c r="W1574" s="37"/>
      <c r="X1574" s="37"/>
      <c r="Y1574" s="37"/>
      <c r="Z1574" s="37"/>
      <c r="AA1574" s="37"/>
      <c r="AB1574" s="37"/>
      <c r="AC1574" s="37"/>
      <c r="AD1574" s="37"/>
      <c r="AE1574" s="37"/>
      <c r="AR1574" s="184" t="s">
        <v>409</v>
      </c>
      <c r="AT1574" s="184" t="s">
        <v>339</v>
      </c>
      <c r="AU1574" s="184" t="s">
        <v>85</v>
      </c>
      <c r="AY1574" s="18" t="s">
        <v>337</v>
      </c>
      <c r="BE1574" s="185">
        <f>IF(N1574="základní",J1574,0)</f>
        <v>0</v>
      </c>
      <c r="BF1574" s="185">
        <f>IF(N1574="snížená",J1574,0)</f>
        <v>0</v>
      </c>
      <c r="BG1574" s="185">
        <f>IF(N1574="zákl. přenesená",J1574,0)</f>
        <v>0</v>
      </c>
      <c r="BH1574" s="185">
        <f>IF(N1574="sníž. přenesená",J1574,0)</f>
        <v>0</v>
      </c>
      <c r="BI1574" s="185">
        <f>IF(N1574="nulová",J1574,0)</f>
        <v>0</v>
      </c>
      <c r="BJ1574" s="18" t="s">
        <v>8</v>
      </c>
      <c r="BK1574" s="185">
        <f>ROUND(I1574*H1574,0)</f>
        <v>0</v>
      </c>
      <c r="BL1574" s="18" t="s">
        <v>409</v>
      </c>
      <c r="BM1574" s="184" t="s">
        <v>2513</v>
      </c>
    </row>
    <row r="1575" s="13" customFormat="1">
      <c r="A1575" s="13"/>
      <c r="B1575" s="186"/>
      <c r="C1575" s="13"/>
      <c r="D1575" s="187" t="s">
        <v>345</v>
      </c>
      <c r="E1575" s="188" t="s">
        <v>1</v>
      </c>
      <c r="F1575" s="189" t="s">
        <v>116</v>
      </c>
      <c r="G1575" s="13"/>
      <c r="H1575" s="190">
        <v>102.63800000000001</v>
      </c>
      <c r="I1575" s="191"/>
      <c r="J1575" s="13"/>
      <c r="K1575" s="13"/>
      <c r="L1575" s="186"/>
      <c r="M1575" s="192"/>
      <c r="N1575" s="193"/>
      <c r="O1575" s="193"/>
      <c r="P1575" s="193"/>
      <c r="Q1575" s="193"/>
      <c r="R1575" s="193"/>
      <c r="S1575" s="193"/>
      <c r="T1575" s="194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188" t="s">
        <v>345</v>
      </c>
      <c r="AU1575" s="188" t="s">
        <v>85</v>
      </c>
      <c r="AV1575" s="13" t="s">
        <v>85</v>
      </c>
      <c r="AW1575" s="13" t="s">
        <v>33</v>
      </c>
      <c r="AX1575" s="13" t="s">
        <v>8</v>
      </c>
      <c r="AY1575" s="188" t="s">
        <v>337</v>
      </c>
    </row>
    <row r="1576" s="12" customFormat="1" ht="25.92" customHeight="1">
      <c r="A1576" s="12"/>
      <c r="B1576" s="159"/>
      <c r="C1576" s="12"/>
      <c r="D1576" s="160" t="s">
        <v>76</v>
      </c>
      <c r="E1576" s="161" t="s">
        <v>2514</v>
      </c>
      <c r="F1576" s="161" t="s">
        <v>2515</v>
      </c>
      <c r="G1576" s="12"/>
      <c r="H1576" s="12"/>
      <c r="I1576" s="162"/>
      <c r="J1576" s="163">
        <f>BK1576</f>
        <v>0</v>
      </c>
      <c r="K1576" s="12"/>
      <c r="L1576" s="159"/>
      <c r="M1576" s="164"/>
      <c r="N1576" s="165"/>
      <c r="O1576" s="165"/>
      <c r="P1576" s="166">
        <f>SUM(P1577:P1578)</f>
        <v>0</v>
      </c>
      <c r="Q1576" s="165"/>
      <c r="R1576" s="166">
        <f>SUM(R1577:R1578)</f>
        <v>0</v>
      </c>
      <c r="S1576" s="165"/>
      <c r="T1576" s="167">
        <f>SUM(T1577:T1578)</f>
        <v>0</v>
      </c>
      <c r="U1576" s="12"/>
      <c r="V1576" s="12"/>
      <c r="W1576" s="12"/>
      <c r="X1576" s="12"/>
      <c r="Y1576" s="12"/>
      <c r="Z1576" s="12"/>
      <c r="AA1576" s="12"/>
      <c r="AB1576" s="12"/>
      <c r="AC1576" s="12"/>
      <c r="AD1576" s="12"/>
      <c r="AE1576" s="12"/>
      <c r="AR1576" s="160" t="s">
        <v>91</v>
      </c>
      <c r="AT1576" s="168" t="s">
        <v>76</v>
      </c>
      <c r="AU1576" s="168" t="s">
        <v>77</v>
      </c>
      <c r="AY1576" s="160" t="s">
        <v>337</v>
      </c>
      <c r="BK1576" s="169">
        <f>SUM(BK1577:BK1578)</f>
        <v>0</v>
      </c>
    </row>
    <row r="1577" s="2" customFormat="1" ht="21.75" customHeight="1">
      <c r="A1577" s="37"/>
      <c r="B1577" s="172"/>
      <c r="C1577" s="173" t="s">
        <v>2516</v>
      </c>
      <c r="D1577" s="173" t="s">
        <v>339</v>
      </c>
      <c r="E1577" s="174" t="s">
        <v>2517</v>
      </c>
      <c r="F1577" s="175" t="s">
        <v>2518</v>
      </c>
      <c r="G1577" s="176" t="s">
        <v>2519</v>
      </c>
      <c r="H1577" s="177">
        <v>200</v>
      </c>
      <c r="I1577" s="178"/>
      <c r="J1577" s="179">
        <f>ROUND(I1577*H1577,0)</f>
        <v>0</v>
      </c>
      <c r="K1577" s="175" t="s">
        <v>343</v>
      </c>
      <c r="L1577" s="38"/>
      <c r="M1577" s="180" t="s">
        <v>1</v>
      </c>
      <c r="N1577" s="181" t="s">
        <v>42</v>
      </c>
      <c r="O1577" s="76"/>
      <c r="P1577" s="182">
        <f>O1577*H1577</f>
        <v>0</v>
      </c>
      <c r="Q1577" s="182">
        <v>0</v>
      </c>
      <c r="R1577" s="182">
        <f>Q1577*H1577</f>
        <v>0</v>
      </c>
      <c r="S1577" s="182">
        <v>0</v>
      </c>
      <c r="T1577" s="183">
        <f>S1577*H1577</f>
        <v>0</v>
      </c>
      <c r="U1577" s="37"/>
      <c r="V1577" s="37"/>
      <c r="W1577" s="37"/>
      <c r="X1577" s="37"/>
      <c r="Y1577" s="37"/>
      <c r="Z1577" s="37"/>
      <c r="AA1577" s="37"/>
      <c r="AB1577" s="37"/>
      <c r="AC1577" s="37"/>
      <c r="AD1577" s="37"/>
      <c r="AE1577" s="37"/>
      <c r="AR1577" s="184" t="s">
        <v>2520</v>
      </c>
      <c r="AT1577" s="184" t="s">
        <v>339</v>
      </c>
      <c r="AU1577" s="184" t="s">
        <v>8</v>
      </c>
      <c r="AY1577" s="18" t="s">
        <v>337</v>
      </c>
      <c r="BE1577" s="185">
        <f>IF(N1577="základní",J1577,0)</f>
        <v>0</v>
      </c>
      <c r="BF1577" s="185">
        <f>IF(N1577="snížená",J1577,0)</f>
        <v>0</v>
      </c>
      <c r="BG1577" s="185">
        <f>IF(N1577="zákl. přenesená",J1577,0)</f>
        <v>0</v>
      </c>
      <c r="BH1577" s="185">
        <f>IF(N1577="sníž. přenesená",J1577,0)</f>
        <v>0</v>
      </c>
      <c r="BI1577" s="185">
        <f>IF(N1577="nulová",J1577,0)</f>
        <v>0</v>
      </c>
      <c r="BJ1577" s="18" t="s">
        <v>8</v>
      </c>
      <c r="BK1577" s="185">
        <f>ROUND(I1577*H1577,0)</f>
        <v>0</v>
      </c>
      <c r="BL1577" s="18" t="s">
        <v>2520</v>
      </c>
      <c r="BM1577" s="184" t="s">
        <v>2521</v>
      </c>
    </row>
    <row r="1578" s="13" customFormat="1">
      <c r="A1578" s="13"/>
      <c r="B1578" s="186"/>
      <c r="C1578" s="13"/>
      <c r="D1578" s="187" t="s">
        <v>345</v>
      </c>
      <c r="E1578" s="188" t="s">
        <v>1</v>
      </c>
      <c r="F1578" s="189" t="s">
        <v>2522</v>
      </c>
      <c r="G1578" s="13"/>
      <c r="H1578" s="190">
        <v>200</v>
      </c>
      <c r="I1578" s="191"/>
      <c r="J1578" s="13"/>
      <c r="K1578" s="13"/>
      <c r="L1578" s="186"/>
      <c r="M1578" s="221"/>
      <c r="N1578" s="222"/>
      <c r="O1578" s="222"/>
      <c r="P1578" s="222"/>
      <c r="Q1578" s="222"/>
      <c r="R1578" s="222"/>
      <c r="S1578" s="222"/>
      <c r="T1578" s="22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188" t="s">
        <v>345</v>
      </c>
      <c r="AU1578" s="188" t="s">
        <v>8</v>
      </c>
      <c r="AV1578" s="13" t="s">
        <v>85</v>
      </c>
      <c r="AW1578" s="13" t="s">
        <v>33</v>
      </c>
      <c r="AX1578" s="13" t="s">
        <v>8</v>
      </c>
      <c r="AY1578" s="188" t="s">
        <v>337</v>
      </c>
    </row>
    <row r="1579" s="2" customFormat="1" ht="6.96" customHeight="1">
      <c r="A1579" s="37"/>
      <c r="B1579" s="59"/>
      <c r="C1579" s="60"/>
      <c r="D1579" s="60"/>
      <c r="E1579" s="60"/>
      <c r="F1579" s="60"/>
      <c r="G1579" s="60"/>
      <c r="H1579" s="60"/>
      <c r="I1579" s="60"/>
      <c r="J1579" s="60"/>
      <c r="K1579" s="60"/>
      <c r="L1579" s="38"/>
      <c r="M1579" s="37"/>
      <c r="O1579" s="37"/>
      <c r="P1579" s="37"/>
      <c r="Q1579" s="37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37"/>
      <c r="AE1579" s="37"/>
    </row>
  </sheetData>
  <autoFilter ref="C142:K1578"/>
  <mergeCells count="9">
    <mergeCell ref="E7:H7"/>
    <mergeCell ref="E9:H9"/>
    <mergeCell ref="E18:H18"/>
    <mergeCell ref="E27:H27"/>
    <mergeCell ref="E85:H85"/>
    <mergeCell ref="E87:H87"/>
    <mergeCell ref="E133:H133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106</v>
      </c>
      <c r="L4" s="21"/>
      <c r="M4" s="120" t="s">
        <v>11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Stavební úpravy požární zbrojnice Verdek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2523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2524</v>
      </c>
      <c r="G12" s="37"/>
      <c r="H12" s="37"/>
      <c r="I12" s="31" t="s">
        <v>23</v>
      </c>
      <c r="J12" s="68" t="str">
        <f>'Rekapitulace stavby'!AN8</f>
        <v>28. 2. 2024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>Město Dvůr Králové n.L., nám. TGM 68, D.K.n.L.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>Projektis spol. s r.o., Legionářská 562, D.K.n.L.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V. Švehla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6" t="s">
        <v>37</v>
      </c>
      <c r="E30" s="37"/>
      <c r="F30" s="37"/>
      <c r="G30" s="37"/>
      <c r="H30" s="37"/>
      <c r="I30" s="37"/>
      <c r="J30" s="95">
        <f>ROUND(J124,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7" t="s">
        <v>41</v>
      </c>
      <c r="E33" s="31" t="s">
        <v>42</v>
      </c>
      <c r="F33" s="128">
        <f>ROUND((SUM(BE124:BE191)),  0)</f>
        <v>0</v>
      </c>
      <c r="G33" s="37"/>
      <c r="H33" s="37"/>
      <c r="I33" s="129">
        <v>0.20999999999999999</v>
      </c>
      <c r="J33" s="128">
        <f>ROUND(((SUM(BE124:BE191))*I33),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8">
        <f>ROUND((SUM(BF124:BF191)),  0)</f>
        <v>0</v>
      </c>
      <c r="G34" s="37"/>
      <c r="H34" s="37"/>
      <c r="I34" s="129">
        <v>0.14999999999999999</v>
      </c>
      <c r="J34" s="128">
        <f>ROUND(((SUM(BF124:BF191))*I34),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8">
        <f>ROUND((SUM(BG124:BG191)),  0)</f>
        <v>0</v>
      </c>
      <c r="G35" s="37"/>
      <c r="H35" s="37"/>
      <c r="I35" s="129">
        <v>0.20999999999999999</v>
      </c>
      <c r="J35" s="128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8">
        <f>ROUND((SUM(BH124:BH191)),  0)</f>
        <v>0</v>
      </c>
      <c r="G36" s="37"/>
      <c r="H36" s="37"/>
      <c r="I36" s="129">
        <v>0.14999999999999999</v>
      </c>
      <c r="J36" s="128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8">
        <f>ROUND((SUM(BI124:BI191)),  0)</f>
        <v>0</v>
      </c>
      <c r="G37" s="37"/>
      <c r="H37" s="37"/>
      <c r="I37" s="129">
        <v>0</v>
      </c>
      <c r="J37" s="128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0"/>
      <c r="D39" s="131" t="s">
        <v>47</v>
      </c>
      <c r="E39" s="80"/>
      <c r="F39" s="80"/>
      <c r="G39" s="132" t="s">
        <v>48</v>
      </c>
      <c r="H39" s="133" t="s">
        <v>49</v>
      </c>
      <c r="I39" s="80"/>
      <c r="J39" s="134">
        <f>SUM(J30:J37)</f>
        <v>0</v>
      </c>
      <c r="K39" s="135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6" t="s">
        <v>53</v>
      </c>
      <c r="G61" s="57" t="s">
        <v>52</v>
      </c>
      <c r="H61" s="40"/>
      <c r="I61" s="40"/>
      <c r="J61" s="137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6" t="s">
        <v>53</v>
      </c>
      <c r="G76" s="57" t="s">
        <v>52</v>
      </c>
      <c r="H76" s="40"/>
      <c r="I76" s="40"/>
      <c r="J76" s="137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290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Stavební úpravy požární zbrojnice Verdek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2 - Zdravotní technika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 xml:space="preserve"> </v>
      </c>
      <c r="G89" s="37"/>
      <c r="H89" s="37"/>
      <c r="I89" s="31" t="s">
        <v>23</v>
      </c>
      <c r="J89" s="68" t="str">
        <f>IF(J12="","",J12)</f>
        <v>28. 2. 2024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7"/>
      <c r="E91" s="37"/>
      <c r="F91" s="26" t="str">
        <f>E15</f>
        <v>Město Dvůr Králové n.L., nám. TGM 68, D.K.n.L.</v>
      </c>
      <c r="G91" s="37"/>
      <c r="H91" s="37"/>
      <c r="I91" s="31" t="s">
        <v>31</v>
      </c>
      <c r="J91" s="35" t="str">
        <f>E21</f>
        <v>Projektis spol. s r.o., Legionářská 562, D.K.n.L.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8" t="s">
        <v>291</v>
      </c>
      <c r="D94" s="130"/>
      <c r="E94" s="130"/>
      <c r="F94" s="130"/>
      <c r="G94" s="130"/>
      <c r="H94" s="130"/>
      <c r="I94" s="130"/>
      <c r="J94" s="139" t="s">
        <v>292</v>
      </c>
      <c r="K94" s="130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0" t="s">
        <v>293</v>
      </c>
      <c r="D96" s="37"/>
      <c r="E96" s="37"/>
      <c r="F96" s="37"/>
      <c r="G96" s="37"/>
      <c r="H96" s="37"/>
      <c r="I96" s="37"/>
      <c r="J96" s="95">
        <f>J124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294</v>
      </c>
    </row>
    <row r="97" s="9" customFormat="1" ht="24.96" customHeight="1">
      <c r="A97" s="9"/>
      <c r="B97" s="141"/>
      <c r="C97" s="9"/>
      <c r="D97" s="142" t="s">
        <v>295</v>
      </c>
      <c r="E97" s="143"/>
      <c r="F97" s="143"/>
      <c r="G97" s="143"/>
      <c r="H97" s="143"/>
      <c r="I97" s="143"/>
      <c r="J97" s="144">
        <f>J125</f>
        <v>0</v>
      </c>
      <c r="K97" s="9"/>
      <c r="L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5"/>
      <c r="C98" s="10"/>
      <c r="D98" s="146" t="s">
        <v>302</v>
      </c>
      <c r="E98" s="147"/>
      <c r="F98" s="147"/>
      <c r="G98" s="147"/>
      <c r="H98" s="147"/>
      <c r="I98" s="147"/>
      <c r="J98" s="148">
        <f>J126</f>
        <v>0</v>
      </c>
      <c r="K98" s="10"/>
      <c r="L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1"/>
      <c r="C99" s="9"/>
      <c r="D99" s="142" t="s">
        <v>305</v>
      </c>
      <c r="E99" s="143"/>
      <c r="F99" s="143"/>
      <c r="G99" s="143"/>
      <c r="H99" s="143"/>
      <c r="I99" s="143"/>
      <c r="J99" s="144">
        <f>J128</f>
        <v>0</v>
      </c>
      <c r="K99" s="9"/>
      <c r="L99" s="14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5"/>
      <c r="C100" s="10"/>
      <c r="D100" s="146" t="s">
        <v>2525</v>
      </c>
      <c r="E100" s="147"/>
      <c r="F100" s="147"/>
      <c r="G100" s="147"/>
      <c r="H100" s="147"/>
      <c r="I100" s="147"/>
      <c r="J100" s="148">
        <f>J129</f>
        <v>0</v>
      </c>
      <c r="K100" s="10"/>
      <c r="L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5"/>
      <c r="C101" s="10"/>
      <c r="D101" s="146" t="s">
        <v>2526</v>
      </c>
      <c r="E101" s="147"/>
      <c r="F101" s="147"/>
      <c r="G101" s="147"/>
      <c r="H101" s="147"/>
      <c r="I101" s="147"/>
      <c r="J101" s="148">
        <f>J145</f>
        <v>0</v>
      </c>
      <c r="K101" s="10"/>
      <c r="L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5"/>
      <c r="C102" s="10"/>
      <c r="D102" s="146" t="s">
        <v>2527</v>
      </c>
      <c r="E102" s="147"/>
      <c r="F102" s="147"/>
      <c r="G102" s="147"/>
      <c r="H102" s="147"/>
      <c r="I102" s="147"/>
      <c r="J102" s="148">
        <f>J163</f>
        <v>0</v>
      </c>
      <c r="K102" s="10"/>
      <c r="L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5"/>
      <c r="C103" s="10"/>
      <c r="D103" s="146" t="s">
        <v>2528</v>
      </c>
      <c r="E103" s="147"/>
      <c r="F103" s="147"/>
      <c r="G103" s="147"/>
      <c r="H103" s="147"/>
      <c r="I103" s="147"/>
      <c r="J103" s="148">
        <f>J187</f>
        <v>0</v>
      </c>
      <c r="K103" s="10"/>
      <c r="L103" s="14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1"/>
      <c r="C104" s="9"/>
      <c r="D104" s="142" t="s">
        <v>321</v>
      </c>
      <c r="E104" s="143"/>
      <c r="F104" s="143"/>
      <c r="G104" s="143"/>
      <c r="H104" s="143"/>
      <c r="I104" s="143"/>
      <c r="J104" s="144">
        <f>J190</f>
        <v>0</v>
      </c>
      <c r="K104" s="9"/>
      <c r="L104" s="14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322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1" t="str">
        <f>E7</f>
        <v>Stavební úpravy požární zbrojnice Verdek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119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E9</f>
        <v>2 - Zdravotní technika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21</v>
      </c>
      <c r="D118" s="37"/>
      <c r="E118" s="37"/>
      <c r="F118" s="26" t="str">
        <f>F12</f>
        <v xml:space="preserve"> </v>
      </c>
      <c r="G118" s="37"/>
      <c r="H118" s="37"/>
      <c r="I118" s="31" t="s">
        <v>23</v>
      </c>
      <c r="J118" s="68" t="str">
        <f>IF(J12="","",J12)</f>
        <v>28. 2. 2024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40.05" customHeight="1">
      <c r="A120" s="37"/>
      <c r="B120" s="38"/>
      <c r="C120" s="31" t="s">
        <v>25</v>
      </c>
      <c r="D120" s="37"/>
      <c r="E120" s="37"/>
      <c r="F120" s="26" t="str">
        <f>E15</f>
        <v>Město Dvůr Králové n.L., nám. TGM 68, D.K.n.L.</v>
      </c>
      <c r="G120" s="37"/>
      <c r="H120" s="37"/>
      <c r="I120" s="31" t="s">
        <v>31</v>
      </c>
      <c r="J120" s="35" t="str">
        <f>E21</f>
        <v>Projektis spol. s r.o., Legionářská 562, D.K.n.L.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29</v>
      </c>
      <c r="D121" s="37"/>
      <c r="E121" s="37"/>
      <c r="F121" s="26" t="str">
        <f>IF(E18="","",E18)</f>
        <v>Vyplň údaj</v>
      </c>
      <c r="G121" s="37"/>
      <c r="H121" s="37"/>
      <c r="I121" s="31" t="s">
        <v>34</v>
      </c>
      <c r="J121" s="35" t="str">
        <f>E24</f>
        <v>ing. V. Švehla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49"/>
      <c r="B123" s="150"/>
      <c r="C123" s="151" t="s">
        <v>323</v>
      </c>
      <c r="D123" s="152" t="s">
        <v>62</v>
      </c>
      <c r="E123" s="152" t="s">
        <v>58</v>
      </c>
      <c r="F123" s="152" t="s">
        <v>59</v>
      </c>
      <c r="G123" s="152" t="s">
        <v>324</v>
      </c>
      <c r="H123" s="152" t="s">
        <v>325</v>
      </c>
      <c r="I123" s="152" t="s">
        <v>326</v>
      </c>
      <c r="J123" s="152" t="s">
        <v>292</v>
      </c>
      <c r="K123" s="153" t="s">
        <v>327</v>
      </c>
      <c r="L123" s="154"/>
      <c r="M123" s="85" t="s">
        <v>1</v>
      </c>
      <c r="N123" s="86" t="s">
        <v>41</v>
      </c>
      <c r="O123" s="86" t="s">
        <v>328</v>
      </c>
      <c r="P123" s="86" t="s">
        <v>329</v>
      </c>
      <c r="Q123" s="86" t="s">
        <v>330</v>
      </c>
      <c r="R123" s="86" t="s">
        <v>331</v>
      </c>
      <c r="S123" s="86" t="s">
        <v>332</v>
      </c>
      <c r="T123" s="87" t="s">
        <v>333</v>
      </c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</row>
    <row r="124" s="2" customFormat="1" ht="22.8" customHeight="1">
      <c r="A124" s="37"/>
      <c r="B124" s="38"/>
      <c r="C124" s="92" t="s">
        <v>334</v>
      </c>
      <c r="D124" s="37"/>
      <c r="E124" s="37"/>
      <c r="F124" s="37"/>
      <c r="G124" s="37"/>
      <c r="H124" s="37"/>
      <c r="I124" s="37"/>
      <c r="J124" s="155">
        <f>BK124</f>
        <v>0</v>
      </c>
      <c r="K124" s="37"/>
      <c r="L124" s="38"/>
      <c r="M124" s="88"/>
      <c r="N124" s="72"/>
      <c r="O124" s="89"/>
      <c r="P124" s="156">
        <f>P125+P128+P190</f>
        <v>0</v>
      </c>
      <c r="Q124" s="89"/>
      <c r="R124" s="156">
        <f>R125+R128+R190</f>
        <v>0.84964207599999986</v>
      </c>
      <c r="S124" s="89"/>
      <c r="T124" s="157">
        <f>T125+T128+T190</f>
        <v>0.019799999999999998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76</v>
      </c>
      <c r="AU124" s="18" t="s">
        <v>294</v>
      </c>
      <c r="BK124" s="158">
        <f>BK125+BK128+BK190</f>
        <v>0</v>
      </c>
    </row>
    <row r="125" s="12" customFormat="1" ht="25.92" customHeight="1">
      <c r="A125" s="12"/>
      <c r="B125" s="159"/>
      <c r="C125" s="12"/>
      <c r="D125" s="160" t="s">
        <v>76</v>
      </c>
      <c r="E125" s="161" t="s">
        <v>335</v>
      </c>
      <c r="F125" s="161" t="s">
        <v>336</v>
      </c>
      <c r="G125" s="12"/>
      <c r="H125" s="12"/>
      <c r="I125" s="162"/>
      <c r="J125" s="163">
        <f>BK125</f>
        <v>0</v>
      </c>
      <c r="K125" s="12"/>
      <c r="L125" s="159"/>
      <c r="M125" s="164"/>
      <c r="N125" s="165"/>
      <c r="O125" s="165"/>
      <c r="P125" s="166">
        <f>P126</f>
        <v>0</v>
      </c>
      <c r="Q125" s="165"/>
      <c r="R125" s="166">
        <f>R126</f>
        <v>0</v>
      </c>
      <c r="S125" s="165"/>
      <c r="T125" s="167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0" t="s">
        <v>8</v>
      </c>
      <c r="AT125" s="168" t="s">
        <v>76</v>
      </c>
      <c r="AU125" s="168" t="s">
        <v>77</v>
      </c>
      <c r="AY125" s="160" t="s">
        <v>337</v>
      </c>
      <c r="BK125" s="169">
        <f>BK126</f>
        <v>0</v>
      </c>
    </row>
    <row r="126" s="12" customFormat="1" ht="22.8" customHeight="1">
      <c r="A126" s="12"/>
      <c r="B126" s="159"/>
      <c r="C126" s="12"/>
      <c r="D126" s="160" t="s">
        <v>76</v>
      </c>
      <c r="E126" s="170" t="s">
        <v>380</v>
      </c>
      <c r="F126" s="170" t="s">
        <v>1065</v>
      </c>
      <c r="G126" s="12"/>
      <c r="H126" s="12"/>
      <c r="I126" s="162"/>
      <c r="J126" s="171">
        <f>BK126</f>
        <v>0</v>
      </c>
      <c r="K126" s="12"/>
      <c r="L126" s="159"/>
      <c r="M126" s="164"/>
      <c r="N126" s="165"/>
      <c r="O126" s="165"/>
      <c r="P126" s="166">
        <f>P127</f>
        <v>0</v>
      </c>
      <c r="Q126" s="165"/>
      <c r="R126" s="166">
        <f>R127</f>
        <v>0</v>
      </c>
      <c r="S126" s="165"/>
      <c r="T126" s="167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0" t="s">
        <v>8</v>
      </c>
      <c r="AT126" s="168" t="s">
        <v>76</v>
      </c>
      <c r="AU126" s="168" t="s">
        <v>8</v>
      </c>
      <c r="AY126" s="160" t="s">
        <v>337</v>
      </c>
      <c r="BK126" s="169">
        <f>BK127</f>
        <v>0</v>
      </c>
    </row>
    <row r="127" s="2" customFormat="1" ht="24.15" customHeight="1">
      <c r="A127" s="37"/>
      <c r="B127" s="172"/>
      <c r="C127" s="173" t="s">
        <v>8</v>
      </c>
      <c r="D127" s="173" t="s">
        <v>339</v>
      </c>
      <c r="E127" s="174" t="s">
        <v>2529</v>
      </c>
      <c r="F127" s="175" t="s">
        <v>2530</v>
      </c>
      <c r="G127" s="176" t="s">
        <v>2519</v>
      </c>
      <c r="H127" s="177">
        <v>10</v>
      </c>
      <c r="I127" s="178"/>
      <c r="J127" s="179">
        <f>ROUND(I127*H127,0)</f>
        <v>0</v>
      </c>
      <c r="K127" s="175" t="s">
        <v>343</v>
      </c>
      <c r="L127" s="38"/>
      <c r="M127" s="180" t="s">
        <v>1</v>
      </c>
      <c r="N127" s="181" t="s">
        <v>42</v>
      </c>
      <c r="O127" s="76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91</v>
      </c>
      <c r="AT127" s="184" t="s">
        <v>339</v>
      </c>
      <c r="AU127" s="184" t="s">
        <v>85</v>
      </c>
      <c r="AY127" s="18" t="s">
        <v>337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</v>
      </c>
      <c r="BK127" s="185">
        <f>ROUND(I127*H127,0)</f>
        <v>0</v>
      </c>
      <c r="BL127" s="18" t="s">
        <v>91</v>
      </c>
      <c r="BM127" s="184" t="s">
        <v>85</v>
      </c>
    </row>
    <row r="128" s="12" customFormat="1" ht="25.92" customHeight="1">
      <c r="A128" s="12"/>
      <c r="B128" s="159"/>
      <c r="C128" s="12"/>
      <c r="D128" s="160" t="s">
        <v>76</v>
      </c>
      <c r="E128" s="161" t="s">
        <v>1320</v>
      </c>
      <c r="F128" s="161" t="s">
        <v>1321</v>
      </c>
      <c r="G128" s="12"/>
      <c r="H128" s="12"/>
      <c r="I128" s="162"/>
      <c r="J128" s="163">
        <f>BK128</f>
        <v>0</v>
      </c>
      <c r="K128" s="12"/>
      <c r="L128" s="159"/>
      <c r="M128" s="164"/>
      <c r="N128" s="165"/>
      <c r="O128" s="165"/>
      <c r="P128" s="166">
        <f>P129+P145+P163+P187</f>
        <v>0</v>
      </c>
      <c r="Q128" s="165"/>
      <c r="R128" s="166">
        <f>R129+R145+R163+R187</f>
        <v>0.84964207599999986</v>
      </c>
      <c r="S128" s="165"/>
      <c r="T128" s="167">
        <f>T129+T145+T163+T187</f>
        <v>0.019799999999999998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0" t="s">
        <v>85</v>
      </c>
      <c r="AT128" s="168" t="s">
        <v>76</v>
      </c>
      <c r="AU128" s="168" t="s">
        <v>77</v>
      </c>
      <c r="AY128" s="160" t="s">
        <v>337</v>
      </c>
      <c r="BK128" s="169">
        <f>BK129+BK145+BK163+BK187</f>
        <v>0</v>
      </c>
    </row>
    <row r="129" s="12" customFormat="1" ht="22.8" customHeight="1">
      <c r="A129" s="12"/>
      <c r="B129" s="159"/>
      <c r="C129" s="12"/>
      <c r="D129" s="160" t="s">
        <v>76</v>
      </c>
      <c r="E129" s="170" t="s">
        <v>2531</v>
      </c>
      <c r="F129" s="170" t="s">
        <v>2532</v>
      </c>
      <c r="G129" s="12"/>
      <c r="H129" s="12"/>
      <c r="I129" s="162"/>
      <c r="J129" s="171">
        <f>BK129</f>
        <v>0</v>
      </c>
      <c r="K129" s="12"/>
      <c r="L129" s="159"/>
      <c r="M129" s="164"/>
      <c r="N129" s="165"/>
      <c r="O129" s="165"/>
      <c r="P129" s="166">
        <f>SUM(P130:P144)</f>
        <v>0</v>
      </c>
      <c r="Q129" s="165"/>
      <c r="R129" s="166">
        <f>SUM(R130:R144)</f>
        <v>0.14493059999999997</v>
      </c>
      <c r="S129" s="165"/>
      <c r="T129" s="167">
        <f>SUM(T130:T144)</f>
        <v>0.019799999999999998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0" t="s">
        <v>85</v>
      </c>
      <c r="AT129" s="168" t="s">
        <v>76</v>
      </c>
      <c r="AU129" s="168" t="s">
        <v>8</v>
      </c>
      <c r="AY129" s="160" t="s">
        <v>337</v>
      </c>
      <c r="BK129" s="169">
        <f>SUM(BK130:BK144)</f>
        <v>0</v>
      </c>
    </row>
    <row r="130" s="2" customFormat="1" ht="33" customHeight="1">
      <c r="A130" s="37"/>
      <c r="B130" s="172"/>
      <c r="C130" s="173" t="s">
        <v>85</v>
      </c>
      <c r="D130" s="173" t="s">
        <v>339</v>
      </c>
      <c r="E130" s="174" t="s">
        <v>2533</v>
      </c>
      <c r="F130" s="175" t="s">
        <v>2534</v>
      </c>
      <c r="G130" s="176" t="s">
        <v>433</v>
      </c>
      <c r="H130" s="177">
        <v>10</v>
      </c>
      <c r="I130" s="178"/>
      <c r="J130" s="179">
        <f>ROUND(I130*H130,0)</f>
        <v>0</v>
      </c>
      <c r="K130" s="175" t="s">
        <v>343</v>
      </c>
      <c r="L130" s="38"/>
      <c r="M130" s="180" t="s">
        <v>1</v>
      </c>
      <c r="N130" s="181" t="s">
        <v>42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0.00198</v>
      </c>
      <c r="T130" s="183">
        <f>S130*H130</f>
        <v>0.019799999999999998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409</v>
      </c>
      <c r="AT130" s="184" t="s">
        <v>339</v>
      </c>
      <c r="AU130" s="184" t="s">
        <v>85</v>
      </c>
      <c r="AY130" s="18" t="s">
        <v>337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</v>
      </c>
      <c r="BK130" s="185">
        <f>ROUND(I130*H130,0)</f>
        <v>0</v>
      </c>
      <c r="BL130" s="18" t="s">
        <v>409</v>
      </c>
      <c r="BM130" s="184" t="s">
        <v>91</v>
      </c>
    </row>
    <row r="131" s="2" customFormat="1" ht="24.15" customHeight="1">
      <c r="A131" s="37"/>
      <c r="B131" s="172"/>
      <c r="C131" s="173" t="s">
        <v>88</v>
      </c>
      <c r="D131" s="173" t="s">
        <v>339</v>
      </c>
      <c r="E131" s="174" t="s">
        <v>2535</v>
      </c>
      <c r="F131" s="175" t="s">
        <v>2536</v>
      </c>
      <c r="G131" s="176" t="s">
        <v>496</v>
      </c>
      <c r="H131" s="177">
        <v>1</v>
      </c>
      <c r="I131" s="178"/>
      <c r="J131" s="179">
        <f>ROUND(I131*H131,0)</f>
        <v>0</v>
      </c>
      <c r="K131" s="175" t="s">
        <v>343</v>
      </c>
      <c r="L131" s="38"/>
      <c r="M131" s="180" t="s">
        <v>1</v>
      </c>
      <c r="N131" s="181" t="s">
        <v>42</v>
      </c>
      <c r="O131" s="76"/>
      <c r="P131" s="182">
        <f>O131*H131</f>
        <v>0</v>
      </c>
      <c r="Q131" s="182">
        <v>0.0010005999999999999</v>
      </c>
      <c r="R131" s="182">
        <f>Q131*H131</f>
        <v>0.0010005999999999999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409</v>
      </c>
      <c r="AT131" s="184" t="s">
        <v>339</v>
      </c>
      <c r="AU131" s="184" t="s">
        <v>85</v>
      </c>
      <c r="AY131" s="18" t="s">
        <v>337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</v>
      </c>
      <c r="BK131" s="185">
        <f>ROUND(I131*H131,0)</f>
        <v>0</v>
      </c>
      <c r="BL131" s="18" t="s">
        <v>409</v>
      </c>
      <c r="BM131" s="184" t="s">
        <v>97</v>
      </c>
    </row>
    <row r="132" s="2" customFormat="1" ht="24.15" customHeight="1">
      <c r="A132" s="37"/>
      <c r="B132" s="172"/>
      <c r="C132" s="173" t="s">
        <v>91</v>
      </c>
      <c r="D132" s="173" t="s">
        <v>339</v>
      </c>
      <c r="E132" s="174" t="s">
        <v>2537</v>
      </c>
      <c r="F132" s="175" t="s">
        <v>2538</v>
      </c>
      <c r="G132" s="176" t="s">
        <v>433</v>
      </c>
      <c r="H132" s="177">
        <v>50</v>
      </c>
      <c r="I132" s="178"/>
      <c r="J132" s="179">
        <f>ROUND(I132*H132,0)</f>
        <v>0</v>
      </c>
      <c r="K132" s="175" t="s">
        <v>343</v>
      </c>
      <c r="L132" s="38"/>
      <c r="M132" s="180" t="s">
        <v>1</v>
      </c>
      <c r="N132" s="181" t="s">
        <v>42</v>
      </c>
      <c r="O132" s="76"/>
      <c r="P132" s="182">
        <f>O132*H132</f>
        <v>0</v>
      </c>
      <c r="Q132" s="182">
        <v>0.0020098999999999998</v>
      </c>
      <c r="R132" s="182">
        <f>Q132*H132</f>
        <v>0.10049499999999999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409</v>
      </c>
      <c r="AT132" s="184" t="s">
        <v>339</v>
      </c>
      <c r="AU132" s="184" t="s">
        <v>85</v>
      </c>
      <c r="AY132" s="18" t="s">
        <v>337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</v>
      </c>
      <c r="BK132" s="185">
        <f>ROUND(I132*H132,0)</f>
        <v>0</v>
      </c>
      <c r="BL132" s="18" t="s">
        <v>409</v>
      </c>
      <c r="BM132" s="184" t="s">
        <v>376</v>
      </c>
    </row>
    <row r="133" s="2" customFormat="1" ht="24.15" customHeight="1">
      <c r="A133" s="37"/>
      <c r="B133" s="172"/>
      <c r="C133" s="173" t="s">
        <v>94</v>
      </c>
      <c r="D133" s="173" t="s">
        <v>339</v>
      </c>
      <c r="E133" s="174" t="s">
        <v>2539</v>
      </c>
      <c r="F133" s="175" t="s">
        <v>2540</v>
      </c>
      <c r="G133" s="176" t="s">
        <v>433</v>
      </c>
      <c r="H133" s="177">
        <v>20</v>
      </c>
      <c r="I133" s="178"/>
      <c r="J133" s="179">
        <f>ROUND(I133*H133,0)</f>
        <v>0</v>
      </c>
      <c r="K133" s="175" t="s">
        <v>343</v>
      </c>
      <c r="L133" s="38"/>
      <c r="M133" s="180" t="s">
        <v>1</v>
      </c>
      <c r="N133" s="181" t="s">
        <v>42</v>
      </c>
      <c r="O133" s="76"/>
      <c r="P133" s="182">
        <f>O133*H133</f>
        <v>0</v>
      </c>
      <c r="Q133" s="182">
        <v>0.00041189999999999998</v>
      </c>
      <c r="R133" s="182">
        <f>Q133*H133</f>
        <v>0.0082379999999999988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409</v>
      </c>
      <c r="AT133" s="184" t="s">
        <v>339</v>
      </c>
      <c r="AU133" s="184" t="s">
        <v>85</v>
      </c>
      <c r="AY133" s="18" t="s">
        <v>337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</v>
      </c>
      <c r="BK133" s="185">
        <f>ROUND(I133*H133,0)</f>
        <v>0</v>
      </c>
      <c r="BL133" s="18" t="s">
        <v>409</v>
      </c>
      <c r="BM133" s="184" t="s">
        <v>384</v>
      </c>
    </row>
    <row r="134" s="2" customFormat="1" ht="24.15" customHeight="1">
      <c r="A134" s="37"/>
      <c r="B134" s="172"/>
      <c r="C134" s="173" t="s">
        <v>97</v>
      </c>
      <c r="D134" s="173" t="s">
        <v>339</v>
      </c>
      <c r="E134" s="174" t="s">
        <v>2541</v>
      </c>
      <c r="F134" s="175" t="s">
        <v>2542</v>
      </c>
      <c r="G134" s="176" t="s">
        <v>433</v>
      </c>
      <c r="H134" s="177">
        <v>30</v>
      </c>
      <c r="I134" s="178"/>
      <c r="J134" s="179">
        <f>ROUND(I134*H134,0)</f>
        <v>0</v>
      </c>
      <c r="K134" s="175" t="s">
        <v>343</v>
      </c>
      <c r="L134" s="38"/>
      <c r="M134" s="180" t="s">
        <v>1</v>
      </c>
      <c r="N134" s="181" t="s">
        <v>42</v>
      </c>
      <c r="O134" s="76"/>
      <c r="P134" s="182">
        <f>O134*H134</f>
        <v>0</v>
      </c>
      <c r="Q134" s="182">
        <v>0.00047649999999999998</v>
      </c>
      <c r="R134" s="182">
        <f>Q134*H134</f>
        <v>0.014294999999999999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409</v>
      </c>
      <c r="AT134" s="184" t="s">
        <v>339</v>
      </c>
      <c r="AU134" s="184" t="s">
        <v>85</v>
      </c>
      <c r="AY134" s="18" t="s">
        <v>337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</v>
      </c>
      <c r="BK134" s="185">
        <f>ROUND(I134*H134,0)</f>
        <v>0</v>
      </c>
      <c r="BL134" s="18" t="s">
        <v>409</v>
      </c>
      <c r="BM134" s="184" t="s">
        <v>390</v>
      </c>
    </row>
    <row r="135" s="2" customFormat="1" ht="24.15" customHeight="1">
      <c r="A135" s="37"/>
      <c r="B135" s="172"/>
      <c r="C135" s="173" t="s">
        <v>372</v>
      </c>
      <c r="D135" s="173" t="s">
        <v>339</v>
      </c>
      <c r="E135" s="174" t="s">
        <v>2543</v>
      </c>
      <c r="F135" s="175" t="s">
        <v>2544</v>
      </c>
      <c r="G135" s="176" t="s">
        <v>433</v>
      </c>
      <c r="H135" s="177">
        <v>10</v>
      </c>
      <c r="I135" s="178"/>
      <c r="J135" s="179">
        <f>ROUND(I135*H135,0)</f>
        <v>0</v>
      </c>
      <c r="K135" s="175" t="s">
        <v>343</v>
      </c>
      <c r="L135" s="38"/>
      <c r="M135" s="180" t="s">
        <v>1</v>
      </c>
      <c r="N135" s="181" t="s">
        <v>42</v>
      </c>
      <c r="O135" s="76"/>
      <c r="P135" s="182">
        <f>O135*H135</f>
        <v>0</v>
      </c>
      <c r="Q135" s="182">
        <v>0.0018982000000000001</v>
      </c>
      <c r="R135" s="182">
        <f>Q135*H135</f>
        <v>0.018981999999999999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409</v>
      </c>
      <c r="AT135" s="184" t="s">
        <v>339</v>
      </c>
      <c r="AU135" s="184" t="s">
        <v>85</v>
      </c>
      <c r="AY135" s="18" t="s">
        <v>337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</v>
      </c>
      <c r="BK135" s="185">
        <f>ROUND(I135*H135,0)</f>
        <v>0</v>
      </c>
      <c r="BL135" s="18" t="s">
        <v>409</v>
      </c>
      <c r="BM135" s="184" t="s">
        <v>399</v>
      </c>
    </row>
    <row r="136" s="2" customFormat="1" ht="24.15" customHeight="1">
      <c r="A136" s="37"/>
      <c r="B136" s="172"/>
      <c r="C136" s="173" t="s">
        <v>376</v>
      </c>
      <c r="D136" s="173" t="s">
        <v>339</v>
      </c>
      <c r="E136" s="174" t="s">
        <v>2545</v>
      </c>
      <c r="F136" s="175" t="s">
        <v>2546</v>
      </c>
      <c r="G136" s="176" t="s">
        <v>496</v>
      </c>
      <c r="H136" s="177">
        <v>12</v>
      </c>
      <c r="I136" s="178"/>
      <c r="J136" s="179">
        <f>ROUND(I136*H136,0)</f>
        <v>0</v>
      </c>
      <c r="K136" s="175" t="s">
        <v>343</v>
      </c>
      <c r="L136" s="38"/>
      <c r="M136" s="180" t="s">
        <v>1</v>
      </c>
      <c r="N136" s="181" t="s">
        <v>42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409</v>
      </c>
      <c r="AT136" s="184" t="s">
        <v>339</v>
      </c>
      <c r="AU136" s="184" t="s">
        <v>85</v>
      </c>
      <c r="AY136" s="18" t="s">
        <v>337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</v>
      </c>
      <c r="BK136" s="185">
        <f>ROUND(I136*H136,0)</f>
        <v>0</v>
      </c>
      <c r="BL136" s="18" t="s">
        <v>409</v>
      </c>
      <c r="BM136" s="184" t="s">
        <v>409</v>
      </c>
    </row>
    <row r="137" s="2" customFormat="1" ht="24.15" customHeight="1">
      <c r="A137" s="37"/>
      <c r="B137" s="172"/>
      <c r="C137" s="173" t="s">
        <v>380</v>
      </c>
      <c r="D137" s="173" t="s">
        <v>339</v>
      </c>
      <c r="E137" s="174" t="s">
        <v>2547</v>
      </c>
      <c r="F137" s="175" t="s">
        <v>2548</v>
      </c>
      <c r="G137" s="176" t="s">
        <v>496</v>
      </c>
      <c r="H137" s="177">
        <v>7</v>
      </c>
      <c r="I137" s="178"/>
      <c r="J137" s="179">
        <f>ROUND(I137*H137,0)</f>
        <v>0</v>
      </c>
      <c r="K137" s="175" t="s">
        <v>343</v>
      </c>
      <c r="L137" s="38"/>
      <c r="M137" s="180" t="s">
        <v>1</v>
      </c>
      <c r="N137" s="181" t="s">
        <v>42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409</v>
      </c>
      <c r="AT137" s="184" t="s">
        <v>339</v>
      </c>
      <c r="AU137" s="184" t="s">
        <v>85</v>
      </c>
      <c r="AY137" s="18" t="s">
        <v>337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</v>
      </c>
      <c r="BK137" s="185">
        <f>ROUND(I137*H137,0)</f>
        <v>0</v>
      </c>
      <c r="BL137" s="18" t="s">
        <v>409</v>
      </c>
      <c r="BM137" s="184" t="s">
        <v>420</v>
      </c>
    </row>
    <row r="138" s="2" customFormat="1" ht="24.15" customHeight="1">
      <c r="A138" s="37"/>
      <c r="B138" s="172"/>
      <c r="C138" s="173" t="s">
        <v>384</v>
      </c>
      <c r="D138" s="173" t="s">
        <v>339</v>
      </c>
      <c r="E138" s="174" t="s">
        <v>2549</v>
      </c>
      <c r="F138" s="175" t="s">
        <v>2550</v>
      </c>
      <c r="G138" s="176" t="s">
        <v>496</v>
      </c>
      <c r="H138" s="177">
        <v>4</v>
      </c>
      <c r="I138" s="178"/>
      <c r="J138" s="179">
        <f>ROUND(I138*H138,0)</f>
        <v>0</v>
      </c>
      <c r="K138" s="175" t="s">
        <v>343</v>
      </c>
      <c r="L138" s="38"/>
      <c r="M138" s="180" t="s">
        <v>1</v>
      </c>
      <c r="N138" s="181" t="s">
        <v>42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409</v>
      </c>
      <c r="AT138" s="184" t="s">
        <v>339</v>
      </c>
      <c r="AU138" s="184" t="s">
        <v>85</v>
      </c>
      <c r="AY138" s="18" t="s">
        <v>337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</v>
      </c>
      <c r="BK138" s="185">
        <f>ROUND(I138*H138,0)</f>
        <v>0</v>
      </c>
      <c r="BL138" s="18" t="s">
        <v>409</v>
      </c>
      <c r="BM138" s="184" t="s">
        <v>430</v>
      </c>
    </row>
    <row r="139" s="2" customFormat="1" ht="24.15" customHeight="1">
      <c r="A139" s="37"/>
      <c r="B139" s="172"/>
      <c r="C139" s="173" t="s">
        <v>388</v>
      </c>
      <c r="D139" s="173" t="s">
        <v>339</v>
      </c>
      <c r="E139" s="174" t="s">
        <v>2551</v>
      </c>
      <c r="F139" s="175" t="s">
        <v>2552</v>
      </c>
      <c r="G139" s="176" t="s">
        <v>496</v>
      </c>
      <c r="H139" s="177">
        <v>1</v>
      </c>
      <c r="I139" s="178"/>
      <c r="J139" s="179">
        <f>ROUND(I139*H139,0)</f>
        <v>0</v>
      </c>
      <c r="K139" s="175" t="s">
        <v>343</v>
      </c>
      <c r="L139" s="38"/>
      <c r="M139" s="180" t="s">
        <v>1</v>
      </c>
      <c r="N139" s="181" t="s">
        <v>42</v>
      </c>
      <c r="O139" s="76"/>
      <c r="P139" s="182">
        <f>O139*H139</f>
        <v>0</v>
      </c>
      <c r="Q139" s="182">
        <v>0.0010100000000000001</v>
      </c>
      <c r="R139" s="182">
        <f>Q139*H139</f>
        <v>0.0010100000000000001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409</v>
      </c>
      <c r="AT139" s="184" t="s">
        <v>339</v>
      </c>
      <c r="AU139" s="184" t="s">
        <v>85</v>
      </c>
      <c r="AY139" s="18" t="s">
        <v>337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</v>
      </c>
      <c r="BK139" s="185">
        <f>ROUND(I139*H139,0)</f>
        <v>0</v>
      </c>
      <c r="BL139" s="18" t="s">
        <v>409</v>
      </c>
      <c r="BM139" s="184" t="s">
        <v>447</v>
      </c>
    </row>
    <row r="140" s="2" customFormat="1" ht="24.15" customHeight="1">
      <c r="A140" s="37"/>
      <c r="B140" s="172"/>
      <c r="C140" s="173" t="s">
        <v>390</v>
      </c>
      <c r="D140" s="173" t="s">
        <v>339</v>
      </c>
      <c r="E140" s="174" t="s">
        <v>2553</v>
      </c>
      <c r="F140" s="175" t="s">
        <v>2554</v>
      </c>
      <c r="G140" s="176" t="s">
        <v>496</v>
      </c>
      <c r="H140" s="177">
        <v>1</v>
      </c>
      <c r="I140" s="178"/>
      <c r="J140" s="179">
        <f>ROUND(I140*H140,0)</f>
        <v>0</v>
      </c>
      <c r="K140" s="175" t="s">
        <v>343</v>
      </c>
      <c r="L140" s="38"/>
      <c r="M140" s="180" t="s">
        <v>1</v>
      </c>
      <c r="N140" s="181" t="s">
        <v>42</v>
      </c>
      <c r="O140" s="76"/>
      <c r="P140" s="182">
        <f>O140*H140</f>
        <v>0</v>
      </c>
      <c r="Q140" s="182">
        <v>0.00034000000000000002</v>
      </c>
      <c r="R140" s="182">
        <f>Q140*H140</f>
        <v>0.00034000000000000002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409</v>
      </c>
      <c r="AT140" s="184" t="s">
        <v>339</v>
      </c>
      <c r="AU140" s="184" t="s">
        <v>85</v>
      </c>
      <c r="AY140" s="18" t="s">
        <v>337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</v>
      </c>
      <c r="BK140" s="185">
        <f>ROUND(I140*H140,0)</f>
        <v>0</v>
      </c>
      <c r="BL140" s="18" t="s">
        <v>409</v>
      </c>
      <c r="BM140" s="184" t="s">
        <v>466</v>
      </c>
    </row>
    <row r="141" s="2" customFormat="1" ht="16.5" customHeight="1">
      <c r="A141" s="37"/>
      <c r="B141" s="172"/>
      <c r="C141" s="173" t="s">
        <v>394</v>
      </c>
      <c r="D141" s="173" t="s">
        <v>339</v>
      </c>
      <c r="E141" s="174" t="s">
        <v>2555</v>
      </c>
      <c r="F141" s="175" t="s">
        <v>2556</v>
      </c>
      <c r="G141" s="176" t="s">
        <v>496</v>
      </c>
      <c r="H141" s="177">
        <v>2</v>
      </c>
      <c r="I141" s="178"/>
      <c r="J141" s="179">
        <f>ROUND(I141*H141,0)</f>
        <v>0</v>
      </c>
      <c r="K141" s="175" t="s">
        <v>343</v>
      </c>
      <c r="L141" s="38"/>
      <c r="M141" s="180" t="s">
        <v>1</v>
      </c>
      <c r="N141" s="181" t="s">
        <v>42</v>
      </c>
      <c r="O141" s="76"/>
      <c r="P141" s="182">
        <f>O141*H141</f>
        <v>0</v>
      </c>
      <c r="Q141" s="182">
        <v>0.00028499999999999999</v>
      </c>
      <c r="R141" s="182">
        <f>Q141*H141</f>
        <v>0.00056999999999999998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409</v>
      </c>
      <c r="AT141" s="184" t="s">
        <v>339</v>
      </c>
      <c r="AU141" s="184" t="s">
        <v>85</v>
      </c>
      <c r="AY141" s="18" t="s">
        <v>337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</v>
      </c>
      <c r="BK141" s="185">
        <f>ROUND(I141*H141,0)</f>
        <v>0</v>
      </c>
      <c r="BL141" s="18" t="s">
        <v>409</v>
      </c>
      <c r="BM141" s="184" t="s">
        <v>477</v>
      </c>
    </row>
    <row r="142" s="2" customFormat="1" ht="24.15" customHeight="1">
      <c r="A142" s="37"/>
      <c r="B142" s="172"/>
      <c r="C142" s="173" t="s">
        <v>399</v>
      </c>
      <c r="D142" s="173" t="s">
        <v>339</v>
      </c>
      <c r="E142" s="174" t="s">
        <v>2557</v>
      </c>
      <c r="F142" s="175" t="s">
        <v>2558</v>
      </c>
      <c r="G142" s="176" t="s">
        <v>433</v>
      </c>
      <c r="H142" s="177">
        <v>110</v>
      </c>
      <c r="I142" s="178"/>
      <c r="J142" s="179">
        <f>ROUND(I142*H142,0)</f>
        <v>0</v>
      </c>
      <c r="K142" s="175" t="s">
        <v>343</v>
      </c>
      <c r="L142" s="38"/>
      <c r="M142" s="180" t="s">
        <v>1</v>
      </c>
      <c r="N142" s="181" t="s">
        <v>42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409</v>
      </c>
      <c r="AT142" s="184" t="s">
        <v>339</v>
      </c>
      <c r="AU142" s="184" t="s">
        <v>85</v>
      </c>
      <c r="AY142" s="18" t="s">
        <v>337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</v>
      </c>
      <c r="BK142" s="185">
        <f>ROUND(I142*H142,0)</f>
        <v>0</v>
      </c>
      <c r="BL142" s="18" t="s">
        <v>409</v>
      </c>
      <c r="BM142" s="184" t="s">
        <v>488</v>
      </c>
    </row>
    <row r="143" s="2" customFormat="1" ht="16.5" customHeight="1">
      <c r="A143" s="37"/>
      <c r="B143" s="172"/>
      <c r="C143" s="173" t="s">
        <v>9</v>
      </c>
      <c r="D143" s="173" t="s">
        <v>339</v>
      </c>
      <c r="E143" s="174" t="s">
        <v>2559</v>
      </c>
      <c r="F143" s="175" t="s">
        <v>2560</v>
      </c>
      <c r="G143" s="176" t="s">
        <v>433</v>
      </c>
      <c r="H143" s="177">
        <v>20</v>
      </c>
      <c r="I143" s="178"/>
      <c r="J143" s="179">
        <f>ROUND(I143*H143,0)</f>
        <v>0</v>
      </c>
      <c r="K143" s="175" t="s">
        <v>343</v>
      </c>
      <c r="L143" s="38"/>
      <c r="M143" s="180" t="s">
        <v>1</v>
      </c>
      <c r="N143" s="181" t="s">
        <v>42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409</v>
      </c>
      <c r="AT143" s="184" t="s">
        <v>339</v>
      </c>
      <c r="AU143" s="184" t="s">
        <v>85</v>
      </c>
      <c r="AY143" s="18" t="s">
        <v>337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</v>
      </c>
      <c r="BK143" s="185">
        <f>ROUND(I143*H143,0)</f>
        <v>0</v>
      </c>
      <c r="BL143" s="18" t="s">
        <v>409</v>
      </c>
      <c r="BM143" s="184" t="s">
        <v>498</v>
      </c>
    </row>
    <row r="144" s="2" customFormat="1" ht="49.05" customHeight="1">
      <c r="A144" s="37"/>
      <c r="B144" s="172"/>
      <c r="C144" s="173" t="s">
        <v>409</v>
      </c>
      <c r="D144" s="173" t="s">
        <v>339</v>
      </c>
      <c r="E144" s="174" t="s">
        <v>2561</v>
      </c>
      <c r="F144" s="175" t="s">
        <v>2562</v>
      </c>
      <c r="G144" s="176" t="s">
        <v>403</v>
      </c>
      <c r="H144" s="177">
        <v>0.090999999999999998</v>
      </c>
      <c r="I144" s="178"/>
      <c r="J144" s="179">
        <f>ROUND(I144*H144,0)</f>
        <v>0</v>
      </c>
      <c r="K144" s="175" t="s">
        <v>343</v>
      </c>
      <c r="L144" s="38"/>
      <c r="M144" s="180" t="s">
        <v>1</v>
      </c>
      <c r="N144" s="181" t="s">
        <v>42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409</v>
      </c>
      <c r="AT144" s="184" t="s">
        <v>339</v>
      </c>
      <c r="AU144" s="184" t="s">
        <v>85</v>
      </c>
      <c r="AY144" s="18" t="s">
        <v>337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</v>
      </c>
      <c r="BK144" s="185">
        <f>ROUND(I144*H144,0)</f>
        <v>0</v>
      </c>
      <c r="BL144" s="18" t="s">
        <v>409</v>
      </c>
      <c r="BM144" s="184" t="s">
        <v>506</v>
      </c>
    </row>
    <row r="145" s="12" customFormat="1" ht="22.8" customHeight="1">
      <c r="A145" s="12"/>
      <c r="B145" s="159"/>
      <c r="C145" s="12"/>
      <c r="D145" s="160" t="s">
        <v>76</v>
      </c>
      <c r="E145" s="170" t="s">
        <v>2563</v>
      </c>
      <c r="F145" s="170" t="s">
        <v>2564</v>
      </c>
      <c r="G145" s="12"/>
      <c r="H145" s="12"/>
      <c r="I145" s="162"/>
      <c r="J145" s="171">
        <f>BK145</f>
        <v>0</v>
      </c>
      <c r="K145" s="12"/>
      <c r="L145" s="159"/>
      <c r="M145" s="164"/>
      <c r="N145" s="165"/>
      <c r="O145" s="165"/>
      <c r="P145" s="166">
        <f>SUM(P146:P162)</f>
        <v>0</v>
      </c>
      <c r="Q145" s="165"/>
      <c r="R145" s="166">
        <f>SUM(R146:R162)</f>
        <v>0.21459806000000001</v>
      </c>
      <c r="S145" s="165"/>
      <c r="T145" s="167">
        <f>SUM(T146:T162)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0" t="s">
        <v>85</v>
      </c>
      <c r="AT145" s="168" t="s">
        <v>76</v>
      </c>
      <c r="AU145" s="168" t="s">
        <v>8</v>
      </c>
      <c r="AY145" s="160" t="s">
        <v>337</v>
      </c>
      <c r="BK145" s="169">
        <f>SUM(BK146:BK162)</f>
        <v>0</v>
      </c>
    </row>
    <row r="146" s="2" customFormat="1" ht="33" customHeight="1">
      <c r="A146" s="37"/>
      <c r="B146" s="172"/>
      <c r="C146" s="173" t="s">
        <v>207</v>
      </c>
      <c r="D146" s="173" t="s">
        <v>339</v>
      </c>
      <c r="E146" s="174" t="s">
        <v>2565</v>
      </c>
      <c r="F146" s="175" t="s">
        <v>2566</v>
      </c>
      <c r="G146" s="176" t="s">
        <v>433</v>
      </c>
      <c r="H146" s="177">
        <v>40</v>
      </c>
      <c r="I146" s="178"/>
      <c r="J146" s="179">
        <f>ROUND(I146*H146,0)</f>
        <v>0</v>
      </c>
      <c r="K146" s="175" t="s">
        <v>343</v>
      </c>
      <c r="L146" s="38"/>
      <c r="M146" s="180" t="s">
        <v>1</v>
      </c>
      <c r="N146" s="181" t="s">
        <v>42</v>
      </c>
      <c r="O146" s="76"/>
      <c r="P146" s="182">
        <f>O146*H146</f>
        <v>0</v>
      </c>
      <c r="Q146" s="182">
        <v>0.000976972</v>
      </c>
      <c r="R146" s="182">
        <f>Q146*H146</f>
        <v>0.039078879999999996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409</v>
      </c>
      <c r="AT146" s="184" t="s">
        <v>339</v>
      </c>
      <c r="AU146" s="184" t="s">
        <v>85</v>
      </c>
      <c r="AY146" s="18" t="s">
        <v>337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</v>
      </c>
      <c r="BK146" s="185">
        <f>ROUND(I146*H146,0)</f>
        <v>0</v>
      </c>
      <c r="BL146" s="18" t="s">
        <v>409</v>
      </c>
      <c r="BM146" s="184" t="s">
        <v>518</v>
      </c>
    </row>
    <row r="147" s="2" customFormat="1" ht="33" customHeight="1">
      <c r="A147" s="37"/>
      <c r="B147" s="172"/>
      <c r="C147" s="173" t="s">
        <v>420</v>
      </c>
      <c r="D147" s="173" t="s">
        <v>339</v>
      </c>
      <c r="E147" s="174" t="s">
        <v>2567</v>
      </c>
      <c r="F147" s="175" t="s">
        <v>2568</v>
      </c>
      <c r="G147" s="176" t="s">
        <v>433</v>
      </c>
      <c r="H147" s="177">
        <v>80</v>
      </c>
      <c r="I147" s="178"/>
      <c r="J147" s="179">
        <f>ROUND(I147*H147,0)</f>
        <v>0</v>
      </c>
      <c r="K147" s="175" t="s">
        <v>343</v>
      </c>
      <c r="L147" s="38"/>
      <c r="M147" s="180" t="s">
        <v>1</v>
      </c>
      <c r="N147" s="181" t="s">
        <v>42</v>
      </c>
      <c r="O147" s="76"/>
      <c r="P147" s="182">
        <f>O147*H147</f>
        <v>0</v>
      </c>
      <c r="Q147" s="182">
        <v>0.0012616000000000001</v>
      </c>
      <c r="R147" s="182">
        <f>Q147*H147</f>
        <v>0.100928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409</v>
      </c>
      <c r="AT147" s="184" t="s">
        <v>339</v>
      </c>
      <c r="AU147" s="184" t="s">
        <v>85</v>
      </c>
      <c r="AY147" s="18" t="s">
        <v>337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</v>
      </c>
      <c r="BK147" s="185">
        <f>ROUND(I147*H147,0)</f>
        <v>0</v>
      </c>
      <c r="BL147" s="18" t="s">
        <v>409</v>
      </c>
      <c r="BM147" s="184" t="s">
        <v>528</v>
      </c>
    </row>
    <row r="148" s="2" customFormat="1" ht="33" customHeight="1">
      <c r="A148" s="37"/>
      <c r="B148" s="172"/>
      <c r="C148" s="173" t="s">
        <v>425</v>
      </c>
      <c r="D148" s="173" t="s">
        <v>339</v>
      </c>
      <c r="E148" s="174" t="s">
        <v>2569</v>
      </c>
      <c r="F148" s="175" t="s">
        <v>2570</v>
      </c>
      <c r="G148" s="176" t="s">
        <v>433</v>
      </c>
      <c r="H148" s="177">
        <v>20</v>
      </c>
      <c r="I148" s="178"/>
      <c r="J148" s="179">
        <f>ROUND(I148*H148,0)</f>
        <v>0</v>
      </c>
      <c r="K148" s="175" t="s">
        <v>343</v>
      </c>
      <c r="L148" s="38"/>
      <c r="M148" s="180" t="s">
        <v>1</v>
      </c>
      <c r="N148" s="181" t="s">
        <v>42</v>
      </c>
      <c r="O148" s="76"/>
      <c r="P148" s="182">
        <f>O148*H148</f>
        <v>0</v>
      </c>
      <c r="Q148" s="182">
        <v>0.001525808</v>
      </c>
      <c r="R148" s="182">
        <f>Q148*H148</f>
        <v>0.030516160000000001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409</v>
      </c>
      <c r="AT148" s="184" t="s">
        <v>339</v>
      </c>
      <c r="AU148" s="184" t="s">
        <v>85</v>
      </c>
      <c r="AY148" s="18" t="s">
        <v>337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</v>
      </c>
      <c r="BK148" s="185">
        <f>ROUND(I148*H148,0)</f>
        <v>0</v>
      </c>
      <c r="BL148" s="18" t="s">
        <v>409</v>
      </c>
      <c r="BM148" s="184" t="s">
        <v>538</v>
      </c>
    </row>
    <row r="149" s="2" customFormat="1" ht="55.5" customHeight="1">
      <c r="A149" s="37"/>
      <c r="B149" s="172"/>
      <c r="C149" s="173" t="s">
        <v>430</v>
      </c>
      <c r="D149" s="173" t="s">
        <v>339</v>
      </c>
      <c r="E149" s="174" t="s">
        <v>2571</v>
      </c>
      <c r="F149" s="175" t="s">
        <v>2572</v>
      </c>
      <c r="G149" s="176" t="s">
        <v>433</v>
      </c>
      <c r="H149" s="177">
        <v>40</v>
      </c>
      <c r="I149" s="178"/>
      <c r="J149" s="179">
        <f>ROUND(I149*H149,0)</f>
        <v>0</v>
      </c>
      <c r="K149" s="175" t="s">
        <v>343</v>
      </c>
      <c r="L149" s="38"/>
      <c r="M149" s="180" t="s">
        <v>1</v>
      </c>
      <c r="N149" s="181" t="s">
        <v>42</v>
      </c>
      <c r="O149" s="76"/>
      <c r="P149" s="182">
        <f>O149*H149</f>
        <v>0</v>
      </c>
      <c r="Q149" s="182">
        <v>4.2249999999999997E-05</v>
      </c>
      <c r="R149" s="182">
        <f>Q149*H149</f>
        <v>0.0016899999999999999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409</v>
      </c>
      <c r="AT149" s="184" t="s">
        <v>339</v>
      </c>
      <c r="AU149" s="184" t="s">
        <v>85</v>
      </c>
      <c r="AY149" s="18" t="s">
        <v>337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</v>
      </c>
      <c r="BK149" s="185">
        <f>ROUND(I149*H149,0)</f>
        <v>0</v>
      </c>
      <c r="BL149" s="18" t="s">
        <v>409</v>
      </c>
      <c r="BM149" s="184" t="s">
        <v>551</v>
      </c>
    </row>
    <row r="150" s="2" customFormat="1" ht="55.5" customHeight="1">
      <c r="A150" s="37"/>
      <c r="B150" s="172"/>
      <c r="C150" s="173" t="s">
        <v>7</v>
      </c>
      <c r="D150" s="173" t="s">
        <v>339</v>
      </c>
      <c r="E150" s="174" t="s">
        <v>2573</v>
      </c>
      <c r="F150" s="175" t="s">
        <v>2574</v>
      </c>
      <c r="G150" s="176" t="s">
        <v>433</v>
      </c>
      <c r="H150" s="177">
        <v>20</v>
      </c>
      <c r="I150" s="178"/>
      <c r="J150" s="179">
        <f>ROUND(I150*H150,0)</f>
        <v>0</v>
      </c>
      <c r="K150" s="175" t="s">
        <v>343</v>
      </c>
      <c r="L150" s="38"/>
      <c r="M150" s="180" t="s">
        <v>1</v>
      </c>
      <c r="N150" s="181" t="s">
        <v>42</v>
      </c>
      <c r="O150" s="76"/>
      <c r="P150" s="182">
        <f>O150*H150</f>
        <v>0</v>
      </c>
      <c r="Q150" s="182">
        <v>4.6619999999999997E-05</v>
      </c>
      <c r="R150" s="182">
        <f>Q150*H150</f>
        <v>0.0009323999999999999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409</v>
      </c>
      <c r="AT150" s="184" t="s">
        <v>339</v>
      </c>
      <c r="AU150" s="184" t="s">
        <v>85</v>
      </c>
      <c r="AY150" s="18" t="s">
        <v>337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</v>
      </c>
      <c r="BK150" s="185">
        <f>ROUND(I150*H150,0)</f>
        <v>0</v>
      </c>
      <c r="BL150" s="18" t="s">
        <v>409</v>
      </c>
      <c r="BM150" s="184" t="s">
        <v>568</v>
      </c>
    </row>
    <row r="151" s="2" customFormat="1" ht="55.5" customHeight="1">
      <c r="A151" s="37"/>
      <c r="B151" s="172"/>
      <c r="C151" s="173" t="s">
        <v>447</v>
      </c>
      <c r="D151" s="173" t="s">
        <v>339</v>
      </c>
      <c r="E151" s="174" t="s">
        <v>2575</v>
      </c>
      <c r="F151" s="175" t="s">
        <v>2576</v>
      </c>
      <c r="G151" s="176" t="s">
        <v>433</v>
      </c>
      <c r="H151" s="177">
        <v>20</v>
      </c>
      <c r="I151" s="178"/>
      <c r="J151" s="179">
        <f>ROUND(I151*H151,0)</f>
        <v>0</v>
      </c>
      <c r="K151" s="175" t="s">
        <v>343</v>
      </c>
      <c r="L151" s="38"/>
      <c r="M151" s="180" t="s">
        <v>1</v>
      </c>
      <c r="N151" s="181" t="s">
        <v>42</v>
      </c>
      <c r="O151" s="76"/>
      <c r="P151" s="182">
        <f>O151*H151</f>
        <v>0</v>
      </c>
      <c r="Q151" s="182">
        <v>7.3860000000000001E-05</v>
      </c>
      <c r="R151" s="182">
        <f>Q151*H151</f>
        <v>0.0014772000000000001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409</v>
      </c>
      <c r="AT151" s="184" t="s">
        <v>339</v>
      </c>
      <c r="AU151" s="184" t="s">
        <v>85</v>
      </c>
      <c r="AY151" s="18" t="s">
        <v>337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</v>
      </c>
      <c r="BK151" s="185">
        <f>ROUND(I151*H151,0)</f>
        <v>0</v>
      </c>
      <c r="BL151" s="18" t="s">
        <v>409</v>
      </c>
      <c r="BM151" s="184" t="s">
        <v>579</v>
      </c>
    </row>
    <row r="152" s="2" customFormat="1" ht="55.5" customHeight="1">
      <c r="A152" s="37"/>
      <c r="B152" s="172"/>
      <c r="C152" s="173" t="s">
        <v>453</v>
      </c>
      <c r="D152" s="173" t="s">
        <v>339</v>
      </c>
      <c r="E152" s="174" t="s">
        <v>2577</v>
      </c>
      <c r="F152" s="175" t="s">
        <v>2578</v>
      </c>
      <c r="G152" s="176" t="s">
        <v>433</v>
      </c>
      <c r="H152" s="177">
        <v>40</v>
      </c>
      <c r="I152" s="178"/>
      <c r="J152" s="179">
        <f>ROUND(I152*H152,0)</f>
        <v>0</v>
      </c>
      <c r="K152" s="175" t="s">
        <v>343</v>
      </c>
      <c r="L152" s="38"/>
      <c r="M152" s="180" t="s">
        <v>1</v>
      </c>
      <c r="N152" s="181" t="s">
        <v>42</v>
      </c>
      <c r="O152" s="76"/>
      <c r="P152" s="182">
        <f>O152*H152</f>
        <v>0</v>
      </c>
      <c r="Q152" s="182">
        <v>9.4640000000000002E-05</v>
      </c>
      <c r="R152" s="182">
        <f>Q152*H152</f>
        <v>0.0037856000000000001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409</v>
      </c>
      <c r="AT152" s="184" t="s">
        <v>339</v>
      </c>
      <c r="AU152" s="184" t="s">
        <v>85</v>
      </c>
      <c r="AY152" s="18" t="s">
        <v>337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</v>
      </c>
      <c r="BK152" s="185">
        <f>ROUND(I152*H152,0)</f>
        <v>0</v>
      </c>
      <c r="BL152" s="18" t="s">
        <v>409</v>
      </c>
      <c r="BM152" s="184" t="s">
        <v>589</v>
      </c>
    </row>
    <row r="153" s="2" customFormat="1" ht="55.5" customHeight="1">
      <c r="A153" s="37"/>
      <c r="B153" s="172"/>
      <c r="C153" s="173" t="s">
        <v>466</v>
      </c>
      <c r="D153" s="173" t="s">
        <v>339</v>
      </c>
      <c r="E153" s="174" t="s">
        <v>2579</v>
      </c>
      <c r="F153" s="175" t="s">
        <v>2580</v>
      </c>
      <c r="G153" s="176" t="s">
        <v>433</v>
      </c>
      <c r="H153" s="177">
        <v>20</v>
      </c>
      <c r="I153" s="178"/>
      <c r="J153" s="179">
        <f>ROUND(I153*H153,0)</f>
        <v>0</v>
      </c>
      <c r="K153" s="175" t="s">
        <v>343</v>
      </c>
      <c r="L153" s="38"/>
      <c r="M153" s="180" t="s">
        <v>1</v>
      </c>
      <c r="N153" s="181" t="s">
        <v>42</v>
      </c>
      <c r="O153" s="76"/>
      <c r="P153" s="182">
        <f>O153*H153</f>
        <v>0</v>
      </c>
      <c r="Q153" s="182">
        <v>0.00016312</v>
      </c>
      <c r="R153" s="182">
        <f>Q153*H153</f>
        <v>0.0032623999999999999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409</v>
      </c>
      <c r="AT153" s="184" t="s">
        <v>339</v>
      </c>
      <c r="AU153" s="184" t="s">
        <v>85</v>
      </c>
      <c r="AY153" s="18" t="s">
        <v>337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</v>
      </c>
      <c r="BK153" s="185">
        <f>ROUND(I153*H153,0)</f>
        <v>0</v>
      </c>
      <c r="BL153" s="18" t="s">
        <v>409</v>
      </c>
      <c r="BM153" s="184" t="s">
        <v>599</v>
      </c>
    </row>
    <row r="154" s="2" customFormat="1" ht="24.15" customHeight="1">
      <c r="A154" s="37"/>
      <c r="B154" s="172"/>
      <c r="C154" s="173" t="s">
        <v>472</v>
      </c>
      <c r="D154" s="173" t="s">
        <v>339</v>
      </c>
      <c r="E154" s="174" t="s">
        <v>2581</v>
      </c>
      <c r="F154" s="175" t="s">
        <v>2582</v>
      </c>
      <c r="G154" s="176" t="s">
        <v>496</v>
      </c>
      <c r="H154" s="177">
        <v>32</v>
      </c>
      <c r="I154" s="178"/>
      <c r="J154" s="179">
        <f>ROUND(I154*H154,0)</f>
        <v>0</v>
      </c>
      <c r="K154" s="175" t="s">
        <v>343</v>
      </c>
      <c r="L154" s="38"/>
      <c r="M154" s="180" t="s">
        <v>1</v>
      </c>
      <c r="N154" s="181" t="s">
        <v>42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409</v>
      </c>
      <c r="AT154" s="184" t="s">
        <v>339</v>
      </c>
      <c r="AU154" s="184" t="s">
        <v>85</v>
      </c>
      <c r="AY154" s="18" t="s">
        <v>337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</v>
      </c>
      <c r="BK154" s="185">
        <f>ROUND(I154*H154,0)</f>
        <v>0</v>
      </c>
      <c r="BL154" s="18" t="s">
        <v>409</v>
      </c>
      <c r="BM154" s="184" t="s">
        <v>609</v>
      </c>
    </row>
    <row r="155" s="2" customFormat="1" ht="21.75" customHeight="1">
      <c r="A155" s="37"/>
      <c r="B155" s="172"/>
      <c r="C155" s="173" t="s">
        <v>477</v>
      </c>
      <c r="D155" s="173" t="s">
        <v>339</v>
      </c>
      <c r="E155" s="174" t="s">
        <v>2583</v>
      </c>
      <c r="F155" s="175" t="s">
        <v>2584</v>
      </c>
      <c r="G155" s="176" t="s">
        <v>486</v>
      </c>
      <c r="H155" s="177">
        <v>1</v>
      </c>
      <c r="I155" s="178"/>
      <c r="J155" s="179">
        <f>ROUND(I155*H155,0)</f>
        <v>0</v>
      </c>
      <c r="K155" s="175" t="s">
        <v>343</v>
      </c>
      <c r="L155" s="38"/>
      <c r="M155" s="180" t="s">
        <v>1</v>
      </c>
      <c r="N155" s="181" t="s">
        <v>42</v>
      </c>
      <c r="O155" s="76"/>
      <c r="P155" s="182">
        <f>O155*H155</f>
        <v>0</v>
      </c>
      <c r="Q155" s="182">
        <v>0.00056957000000000004</v>
      </c>
      <c r="R155" s="182">
        <f>Q155*H155</f>
        <v>0.00056957000000000004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409</v>
      </c>
      <c r="AT155" s="184" t="s">
        <v>339</v>
      </c>
      <c r="AU155" s="184" t="s">
        <v>85</v>
      </c>
      <c r="AY155" s="18" t="s">
        <v>337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</v>
      </c>
      <c r="BK155" s="185">
        <f>ROUND(I155*H155,0)</f>
        <v>0</v>
      </c>
      <c r="BL155" s="18" t="s">
        <v>409</v>
      </c>
      <c r="BM155" s="184" t="s">
        <v>625</v>
      </c>
    </row>
    <row r="156" s="2" customFormat="1" ht="24.15" customHeight="1">
      <c r="A156" s="37"/>
      <c r="B156" s="172"/>
      <c r="C156" s="173" t="s">
        <v>483</v>
      </c>
      <c r="D156" s="173" t="s">
        <v>339</v>
      </c>
      <c r="E156" s="174" t="s">
        <v>2585</v>
      </c>
      <c r="F156" s="175" t="s">
        <v>2586</v>
      </c>
      <c r="G156" s="176" t="s">
        <v>496</v>
      </c>
      <c r="H156" s="177">
        <v>2</v>
      </c>
      <c r="I156" s="178"/>
      <c r="J156" s="179">
        <f>ROUND(I156*H156,0)</f>
        <v>0</v>
      </c>
      <c r="K156" s="175" t="s">
        <v>343</v>
      </c>
      <c r="L156" s="38"/>
      <c r="M156" s="180" t="s">
        <v>1</v>
      </c>
      <c r="N156" s="181" t="s">
        <v>42</v>
      </c>
      <c r="O156" s="76"/>
      <c r="P156" s="182">
        <f>O156*H156</f>
        <v>0</v>
      </c>
      <c r="Q156" s="182">
        <v>0.00016956999999999999</v>
      </c>
      <c r="R156" s="182">
        <f>Q156*H156</f>
        <v>0.00033913999999999998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409</v>
      </c>
      <c r="AT156" s="184" t="s">
        <v>339</v>
      </c>
      <c r="AU156" s="184" t="s">
        <v>85</v>
      </c>
      <c r="AY156" s="18" t="s">
        <v>337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</v>
      </c>
      <c r="BK156" s="185">
        <f>ROUND(I156*H156,0)</f>
        <v>0</v>
      </c>
      <c r="BL156" s="18" t="s">
        <v>409</v>
      </c>
      <c r="BM156" s="184" t="s">
        <v>639</v>
      </c>
    </row>
    <row r="157" s="2" customFormat="1" ht="24.15" customHeight="1">
      <c r="A157" s="37"/>
      <c r="B157" s="172"/>
      <c r="C157" s="173" t="s">
        <v>488</v>
      </c>
      <c r="D157" s="173" t="s">
        <v>339</v>
      </c>
      <c r="E157" s="174" t="s">
        <v>2587</v>
      </c>
      <c r="F157" s="175" t="s">
        <v>2588</v>
      </c>
      <c r="G157" s="176" t="s">
        <v>496</v>
      </c>
      <c r="H157" s="177">
        <v>2</v>
      </c>
      <c r="I157" s="178"/>
      <c r="J157" s="179">
        <f>ROUND(I157*H157,0)</f>
        <v>0</v>
      </c>
      <c r="K157" s="175" t="s">
        <v>343</v>
      </c>
      <c r="L157" s="38"/>
      <c r="M157" s="180" t="s">
        <v>1</v>
      </c>
      <c r="N157" s="181" t="s">
        <v>42</v>
      </c>
      <c r="O157" s="76"/>
      <c r="P157" s="182">
        <f>O157*H157</f>
        <v>0</v>
      </c>
      <c r="Q157" s="182">
        <v>0.00032957</v>
      </c>
      <c r="R157" s="182">
        <f>Q157*H157</f>
        <v>0.00065914000000000001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409</v>
      </c>
      <c r="AT157" s="184" t="s">
        <v>339</v>
      </c>
      <c r="AU157" s="184" t="s">
        <v>85</v>
      </c>
      <c r="AY157" s="18" t="s">
        <v>337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</v>
      </c>
      <c r="BK157" s="185">
        <f>ROUND(I157*H157,0)</f>
        <v>0</v>
      </c>
      <c r="BL157" s="18" t="s">
        <v>409</v>
      </c>
      <c r="BM157" s="184" t="s">
        <v>647</v>
      </c>
    </row>
    <row r="158" s="2" customFormat="1" ht="24.15" customHeight="1">
      <c r="A158" s="37"/>
      <c r="B158" s="172"/>
      <c r="C158" s="173" t="s">
        <v>493</v>
      </c>
      <c r="D158" s="173" t="s">
        <v>339</v>
      </c>
      <c r="E158" s="174" t="s">
        <v>2589</v>
      </c>
      <c r="F158" s="175" t="s">
        <v>2590</v>
      </c>
      <c r="G158" s="176" t="s">
        <v>496</v>
      </c>
      <c r="H158" s="177">
        <v>4</v>
      </c>
      <c r="I158" s="178"/>
      <c r="J158" s="179">
        <f>ROUND(I158*H158,0)</f>
        <v>0</v>
      </c>
      <c r="K158" s="175" t="s">
        <v>343</v>
      </c>
      <c r="L158" s="38"/>
      <c r="M158" s="180" t="s">
        <v>1</v>
      </c>
      <c r="N158" s="181" t="s">
        <v>42</v>
      </c>
      <c r="O158" s="76"/>
      <c r="P158" s="182">
        <f>O158*H158</f>
        <v>0</v>
      </c>
      <c r="Q158" s="182">
        <v>0.00034957</v>
      </c>
      <c r="R158" s="182">
        <f>Q158*H158</f>
        <v>0.00139828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409</v>
      </c>
      <c r="AT158" s="184" t="s">
        <v>339</v>
      </c>
      <c r="AU158" s="184" t="s">
        <v>85</v>
      </c>
      <c r="AY158" s="18" t="s">
        <v>337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</v>
      </c>
      <c r="BK158" s="185">
        <f>ROUND(I158*H158,0)</f>
        <v>0</v>
      </c>
      <c r="BL158" s="18" t="s">
        <v>409</v>
      </c>
      <c r="BM158" s="184" t="s">
        <v>656</v>
      </c>
    </row>
    <row r="159" s="2" customFormat="1" ht="16.5" customHeight="1">
      <c r="A159" s="37"/>
      <c r="B159" s="172"/>
      <c r="C159" s="173" t="s">
        <v>498</v>
      </c>
      <c r="D159" s="173" t="s">
        <v>339</v>
      </c>
      <c r="E159" s="174" t="s">
        <v>2591</v>
      </c>
      <c r="F159" s="175" t="s">
        <v>2592</v>
      </c>
      <c r="G159" s="176" t="s">
        <v>486</v>
      </c>
      <c r="H159" s="177">
        <v>1</v>
      </c>
      <c r="I159" s="178"/>
      <c r="J159" s="179">
        <f>ROUND(I159*H159,0)</f>
        <v>0</v>
      </c>
      <c r="K159" s="175" t="s">
        <v>343</v>
      </c>
      <c r="L159" s="38"/>
      <c r="M159" s="180" t="s">
        <v>1</v>
      </c>
      <c r="N159" s="181" t="s">
        <v>42</v>
      </c>
      <c r="O159" s="76"/>
      <c r="P159" s="182">
        <f>O159*H159</f>
        <v>0</v>
      </c>
      <c r="Q159" s="182">
        <v>0.002</v>
      </c>
      <c r="R159" s="182">
        <f>Q159*H159</f>
        <v>0.002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409</v>
      </c>
      <c r="AT159" s="184" t="s">
        <v>339</v>
      </c>
      <c r="AU159" s="184" t="s">
        <v>85</v>
      </c>
      <c r="AY159" s="18" t="s">
        <v>337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</v>
      </c>
      <c r="BK159" s="185">
        <f>ROUND(I159*H159,0)</f>
        <v>0</v>
      </c>
      <c r="BL159" s="18" t="s">
        <v>409</v>
      </c>
      <c r="BM159" s="184" t="s">
        <v>669</v>
      </c>
    </row>
    <row r="160" s="2" customFormat="1" ht="37.8" customHeight="1">
      <c r="A160" s="37"/>
      <c r="B160" s="172"/>
      <c r="C160" s="173" t="s">
        <v>502</v>
      </c>
      <c r="D160" s="173" t="s">
        <v>339</v>
      </c>
      <c r="E160" s="174" t="s">
        <v>2593</v>
      </c>
      <c r="F160" s="175" t="s">
        <v>2594</v>
      </c>
      <c r="G160" s="176" t="s">
        <v>433</v>
      </c>
      <c r="H160" s="177">
        <v>140</v>
      </c>
      <c r="I160" s="178"/>
      <c r="J160" s="179">
        <f>ROUND(I160*H160,0)</f>
        <v>0</v>
      </c>
      <c r="K160" s="175" t="s">
        <v>343</v>
      </c>
      <c r="L160" s="38"/>
      <c r="M160" s="180" t="s">
        <v>1</v>
      </c>
      <c r="N160" s="181" t="s">
        <v>42</v>
      </c>
      <c r="O160" s="76"/>
      <c r="P160" s="182">
        <f>O160*H160</f>
        <v>0</v>
      </c>
      <c r="Q160" s="182">
        <v>0.00018972349999999999</v>
      </c>
      <c r="R160" s="182">
        <f>Q160*H160</f>
        <v>0.026561289999999998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409</v>
      </c>
      <c r="AT160" s="184" t="s">
        <v>339</v>
      </c>
      <c r="AU160" s="184" t="s">
        <v>85</v>
      </c>
      <c r="AY160" s="18" t="s">
        <v>337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</v>
      </c>
      <c r="BK160" s="185">
        <f>ROUND(I160*H160,0)</f>
        <v>0</v>
      </c>
      <c r="BL160" s="18" t="s">
        <v>409</v>
      </c>
      <c r="BM160" s="184" t="s">
        <v>679</v>
      </c>
    </row>
    <row r="161" s="2" customFormat="1" ht="33" customHeight="1">
      <c r="A161" s="37"/>
      <c r="B161" s="172"/>
      <c r="C161" s="173" t="s">
        <v>506</v>
      </c>
      <c r="D161" s="173" t="s">
        <v>339</v>
      </c>
      <c r="E161" s="174" t="s">
        <v>2595</v>
      </c>
      <c r="F161" s="175" t="s">
        <v>2596</v>
      </c>
      <c r="G161" s="176" t="s">
        <v>433</v>
      </c>
      <c r="H161" s="177">
        <v>140</v>
      </c>
      <c r="I161" s="178"/>
      <c r="J161" s="179">
        <f>ROUND(I161*H161,0)</f>
        <v>0</v>
      </c>
      <c r="K161" s="175" t="s">
        <v>343</v>
      </c>
      <c r="L161" s="38"/>
      <c r="M161" s="180" t="s">
        <v>1</v>
      </c>
      <c r="N161" s="181" t="s">
        <v>42</v>
      </c>
      <c r="O161" s="76"/>
      <c r="P161" s="182">
        <f>O161*H161</f>
        <v>0</v>
      </c>
      <c r="Q161" s="182">
        <v>1.0000000000000001E-05</v>
      </c>
      <c r="R161" s="182">
        <f>Q161*H161</f>
        <v>0.0014000000000000002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409</v>
      </c>
      <c r="AT161" s="184" t="s">
        <v>339</v>
      </c>
      <c r="AU161" s="184" t="s">
        <v>85</v>
      </c>
      <c r="AY161" s="18" t="s">
        <v>337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</v>
      </c>
      <c r="BK161" s="185">
        <f>ROUND(I161*H161,0)</f>
        <v>0</v>
      </c>
      <c r="BL161" s="18" t="s">
        <v>409</v>
      </c>
      <c r="BM161" s="184" t="s">
        <v>695</v>
      </c>
    </row>
    <row r="162" s="2" customFormat="1" ht="44.25" customHeight="1">
      <c r="A162" s="37"/>
      <c r="B162" s="172"/>
      <c r="C162" s="173" t="s">
        <v>512</v>
      </c>
      <c r="D162" s="173" t="s">
        <v>339</v>
      </c>
      <c r="E162" s="174" t="s">
        <v>2597</v>
      </c>
      <c r="F162" s="175" t="s">
        <v>2598</v>
      </c>
      <c r="G162" s="176" t="s">
        <v>403</v>
      </c>
      <c r="H162" s="177">
        <v>0.17599999999999999</v>
      </c>
      <c r="I162" s="178"/>
      <c r="J162" s="179">
        <f>ROUND(I162*H162,0)</f>
        <v>0</v>
      </c>
      <c r="K162" s="175" t="s">
        <v>343</v>
      </c>
      <c r="L162" s="38"/>
      <c r="M162" s="180" t="s">
        <v>1</v>
      </c>
      <c r="N162" s="181" t="s">
        <v>42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409</v>
      </c>
      <c r="AT162" s="184" t="s">
        <v>339</v>
      </c>
      <c r="AU162" s="184" t="s">
        <v>85</v>
      </c>
      <c r="AY162" s="18" t="s">
        <v>337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</v>
      </c>
      <c r="BK162" s="185">
        <f>ROUND(I162*H162,0)</f>
        <v>0</v>
      </c>
      <c r="BL162" s="18" t="s">
        <v>409</v>
      </c>
      <c r="BM162" s="184" t="s">
        <v>703</v>
      </c>
    </row>
    <row r="163" s="12" customFormat="1" ht="22.8" customHeight="1">
      <c r="A163" s="12"/>
      <c r="B163" s="159"/>
      <c r="C163" s="12"/>
      <c r="D163" s="160" t="s">
        <v>76</v>
      </c>
      <c r="E163" s="170" t="s">
        <v>2599</v>
      </c>
      <c r="F163" s="170" t="s">
        <v>2600</v>
      </c>
      <c r="G163" s="12"/>
      <c r="H163" s="12"/>
      <c r="I163" s="162"/>
      <c r="J163" s="171">
        <f>BK163</f>
        <v>0</v>
      </c>
      <c r="K163" s="12"/>
      <c r="L163" s="159"/>
      <c r="M163" s="164"/>
      <c r="N163" s="165"/>
      <c r="O163" s="165"/>
      <c r="P163" s="166">
        <f>SUM(P164:P186)</f>
        <v>0</v>
      </c>
      <c r="Q163" s="165"/>
      <c r="R163" s="166">
        <f>SUM(R164:R186)</f>
        <v>0.42351341599999998</v>
      </c>
      <c r="S163" s="165"/>
      <c r="T163" s="167">
        <f>SUM(T164:T186)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0" t="s">
        <v>85</v>
      </c>
      <c r="AT163" s="168" t="s">
        <v>76</v>
      </c>
      <c r="AU163" s="168" t="s">
        <v>8</v>
      </c>
      <c r="AY163" s="160" t="s">
        <v>337</v>
      </c>
      <c r="BK163" s="169">
        <f>SUM(BK164:BK186)</f>
        <v>0</v>
      </c>
    </row>
    <row r="164" s="2" customFormat="1" ht="33" customHeight="1">
      <c r="A164" s="37"/>
      <c r="B164" s="172"/>
      <c r="C164" s="173" t="s">
        <v>518</v>
      </c>
      <c r="D164" s="173" t="s">
        <v>339</v>
      </c>
      <c r="E164" s="174" t="s">
        <v>2601</v>
      </c>
      <c r="F164" s="175" t="s">
        <v>2602</v>
      </c>
      <c r="G164" s="176" t="s">
        <v>486</v>
      </c>
      <c r="H164" s="177">
        <v>4</v>
      </c>
      <c r="I164" s="178"/>
      <c r="J164" s="179">
        <f>ROUND(I164*H164,0)</f>
        <v>0</v>
      </c>
      <c r="K164" s="175" t="s">
        <v>343</v>
      </c>
      <c r="L164" s="38"/>
      <c r="M164" s="180" t="s">
        <v>1</v>
      </c>
      <c r="N164" s="181" t="s">
        <v>42</v>
      </c>
      <c r="O164" s="76"/>
      <c r="P164" s="182">
        <f>O164*H164</f>
        <v>0</v>
      </c>
      <c r="Q164" s="182">
        <v>0.016968836300000002</v>
      </c>
      <c r="R164" s="182">
        <f>Q164*H164</f>
        <v>0.067875345200000006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409</v>
      </c>
      <c r="AT164" s="184" t="s">
        <v>339</v>
      </c>
      <c r="AU164" s="184" t="s">
        <v>85</v>
      </c>
      <c r="AY164" s="18" t="s">
        <v>337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</v>
      </c>
      <c r="BK164" s="185">
        <f>ROUND(I164*H164,0)</f>
        <v>0</v>
      </c>
      <c r="BL164" s="18" t="s">
        <v>409</v>
      </c>
      <c r="BM164" s="184" t="s">
        <v>716</v>
      </c>
    </row>
    <row r="165" s="2" customFormat="1" ht="24.15" customHeight="1">
      <c r="A165" s="37"/>
      <c r="B165" s="172"/>
      <c r="C165" s="173" t="s">
        <v>523</v>
      </c>
      <c r="D165" s="173" t="s">
        <v>339</v>
      </c>
      <c r="E165" s="174" t="s">
        <v>2603</v>
      </c>
      <c r="F165" s="175" t="s">
        <v>2604</v>
      </c>
      <c r="G165" s="176" t="s">
        <v>486</v>
      </c>
      <c r="H165" s="177">
        <v>2</v>
      </c>
      <c r="I165" s="178"/>
      <c r="J165" s="179">
        <f>ROUND(I165*H165,0)</f>
        <v>0</v>
      </c>
      <c r="K165" s="175" t="s">
        <v>343</v>
      </c>
      <c r="L165" s="38"/>
      <c r="M165" s="180" t="s">
        <v>1</v>
      </c>
      <c r="N165" s="181" t="s">
        <v>42</v>
      </c>
      <c r="O165" s="76"/>
      <c r="P165" s="182">
        <f>O165*H165</f>
        <v>0</v>
      </c>
      <c r="Q165" s="182">
        <v>0.0015793132</v>
      </c>
      <c r="R165" s="182">
        <f>Q165*H165</f>
        <v>0.0031586264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409</v>
      </c>
      <c r="AT165" s="184" t="s">
        <v>339</v>
      </c>
      <c r="AU165" s="184" t="s">
        <v>85</v>
      </c>
      <c r="AY165" s="18" t="s">
        <v>337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</v>
      </c>
      <c r="BK165" s="185">
        <f>ROUND(I165*H165,0)</f>
        <v>0</v>
      </c>
      <c r="BL165" s="18" t="s">
        <v>409</v>
      </c>
      <c r="BM165" s="184" t="s">
        <v>734</v>
      </c>
    </row>
    <row r="166" s="2" customFormat="1" ht="24.15" customHeight="1">
      <c r="A166" s="37"/>
      <c r="B166" s="172"/>
      <c r="C166" s="173" t="s">
        <v>528</v>
      </c>
      <c r="D166" s="173" t="s">
        <v>339</v>
      </c>
      <c r="E166" s="174" t="s">
        <v>2605</v>
      </c>
      <c r="F166" s="175" t="s">
        <v>2606</v>
      </c>
      <c r="G166" s="176" t="s">
        <v>486</v>
      </c>
      <c r="H166" s="177">
        <v>2</v>
      </c>
      <c r="I166" s="178"/>
      <c r="J166" s="179">
        <f>ROUND(I166*H166,0)</f>
        <v>0</v>
      </c>
      <c r="K166" s="175" t="s">
        <v>343</v>
      </c>
      <c r="L166" s="38"/>
      <c r="M166" s="180" t="s">
        <v>1</v>
      </c>
      <c r="N166" s="181" t="s">
        <v>42</v>
      </c>
      <c r="O166" s="76"/>
      <c r="P166" s="182">
        <f>O166*H166</f>
        <v>0</v>
      </c>
      <c r="Q166" s="182">
        <v>0.016079313200000001</v>
      </c>
      <c r="R166" s="182">
        <f>Q166*H166</f>
        <v>0.032158626400000001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409</v>
      </c>
      <c r="AT166" s="184" t="s">
        <v>339</v>
      </c>
      <c r="AU166" s="184" t="s">
        <v>85</v>
      </c>
      <c r="AY166" s="18" t="s">
        <v>337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</v>
      </c>
      <c r="BK166" s="185">
        <f>ROUND(I166*H166,0)</f>
        <v>0</v>
      </c>
      <c r="BL166" s="18" t="s">
        <v>409</v>
      </c>
      <c r="BM166" s="184" t="s">
        <v>742</v>
      </c>
    </row>
    <row r="167" s="2" customFormat="1" ht="44.25" customHeight="1">
      <c r="A167" s="37"/>
      <c r="B167" s="172"/>
      <c r="C167" s="173" t="s">
        <v>533</v>
      </c>
      <c r="D167" s="173" t="s">
        <v>339</v>
      </c>
      <c r="E167" s="174" t="s">
        <v>2607</v>
      </c>
      <c r="F167" s="175" t="s">
        <v>2608</v>
      </c>
      <c r="G167" s="176" t="s">
        <v>486</v>
      </c>
      <c r="H167" s="177">
        <v>7</v>
      </c>
      <c r="I167" s="178"/>
      <c r="J167" s="179">
        <f>ROUND(I167*H167,0)</f>
        <v>0</v>
      </c>
      <c r="K167" s="175" t="s">
        <v>343</v>
      </c>
      <c r="L167" s="38"/>
      <c r="M167" s="180" t="s">
        <v>1</v>
      </c>
      <c r="N167" s="181" t="s">
        <v>42</v>
      </c>
      <c r="O167" s="76"/>
      <c r="P167" s="182">
        <f>O167*H167</f>
        <v>0</v>
      </c>
      <c r="Q167" s="182">
        <v>0.016469276500000001</v>
      </c>
      <c r="R167" s="182">
        <f>Q167*H167</f>
        <v>0.11528493550000001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409</v>
      </c>
      <c r="AT167" s="184" t="s">
        <v>339</v>
      </c>
      <c r="AU167" s="184" t="s">
        <v>85</v>
      </c>
      <c r="AY167" s="18" t="s">
        <v>337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</v>
      </c>
      <c r="BK167" s="185">
        <f>ROUND(I167*H167,0)</f>
        <v>0</v>
      </c>
      <c r="BL167" s="18" t="s">
        <v>409</v>
      </c>
      <c r="BM167" s="184" t="s">
        <v>754</v>
      </c>
    </row>
    <row r="168" s="2" customFormat="1" ht="24.15" customHeight="1">
      <c r="A168" s="37"/>
      <c r="B168" s="172"/>
      <c r="C168" s="173" t="s">
        <v>538</v>
      </c>
      <c r="D168" s="173" t="s">
        <v>339</v>
      </c>
      <c r="E168" s="174" t="s">
        <v>2609</v>
      </c>
      <c r="F168" s="175" t="s">
        <v>2610</v>
      </c>
      <c r="G168" s="176" t="s">
        <v>486</v>
      </c>
      <c r="H168" s="177">
        <v>1</v>
      </c>
      <c r="I168" s="178"/>
      <c r="J168" s="179">
        <f>ROUND(I168*H168,0)</f>
        <v>0</v>
      </c>
      <c r="K168" s="175" t="s">
        <v>343</v>
      </c>
      <c r="L168" s="38"/>
      <c r="M168" s="180" t="s">
        <v>1</v>
      </c>
      <c r="N168" s="181" t="s">
        <v>42</v>
      </c>
      <c r="O168" s="76"/>
      <c r="P168" s="182">
        <f>O168*H168</f>
        <v>0</v>
      </c>
      <c r="Q168" s="182">
        <v>0.016568836300000001</v>
      </c>
      <c r="R168" s="182">
        <f>Q168*H168</f>
        <v>0.016568836300000001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409</v>
      </c>
      <c r="AT168" s="184" t="s">
        <v>339</v>
      </c>
      <c r="AU168" s="184" t="s">
        <v>85</v>
      </c>
      <c r="AY168" s="18" t="s">
        <v>337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</v>
      </c>
      <c r="BK168" s="185">
        <f>ROUND(I168*H168,0)</f>
        <v>0</v>
      </c>
      <c r="BL168" s="18" t="s">
        <v>409</v>
      </c>
      <c r="BM168" s="184" t="s">
        <v>764</v>
      </c>
    </row>
    <row r="169" s="2" customFormat="1" ht="24.15" customHeight="1">
      <c r="A169" s="37"/>
      <c r="B169" s="172"/>
      <c r="C169" s="173" t="s">
        <v>545</v>
      </c>
      <c r="D169" s="173" t="s">
        <v>339</v>
      </c>
      <c r="E169" s="174" t="s">
        <v>2611</v>
      </c>
      <c r="F169" s="175" t="s">
        <v>2612</v>
      </c>
      <c r="G169" s="176" t="s">
        <v>486</v>
      </c>
      <c r="H169" s="177">
        <v>3</v>
      </c>
      <c r="I169" s="178"/>
      <c r="J169" s="179">
        <f>ROUND(I169*H169,0)</f>
        <v>0</v>
      </c>
      <c r="K169" s="175" t="s">
        <v>343</v>
      </c>
      <c r="L169" s="38"/>
      <c r="M169" s="180" t="s">
        <v>1</v>
      </c>
      <c r="N169" s="181" t="s">
        <v>42</v>
      </c>
      <c r="O169" s="76"/>
      <c r="P169" s="182">
        <f>O169*H169</f>
        <v>0</v>
      </c>
      <c r="Q169" s="182">
        <v>0.0145152626</v>
      </c>
      <c r="R169" s="182">
        <f>Q169*H169</f>
        <v>0.043545787799999999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409</v>
      </c>
      <c r="AT169" s="184" t="s">
        <v>339</v>
      </c>
      <c r="AU169" s="184" t="s">
        <v>85</v>
      </c>
      <c r="AY169" s="18" t="s">
        <v>337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</v>
      </c>
      <c r="BK169" s="185">
        <f>ROUND(I169*H169,0)</f>
        <v>0</v>
      </c>
      <c r="BL169" s="18" t="s">
        <v>409</v>
      </c>
      <c r="BM169" s="184" t="s">
        <v>776</v>
      </c>
    </row>
    <row r="170" s="2" customFormat="1" ht="37.8" customHeight="1">
      <c r="A170" s="37"/>
      <c r="B170" s="172"/>
      <c r="C170" s="173" t="s">
        <v>551</v>
      </c>
      <c r="D170" s="173" t="s">
        <v>339</v>
      </c>
      <c r="E170" s="174" t="s">
        <v>2613</v>
      </c>
      <c r="F170" s="175" t="s">
        <v>2614</v>
      </c>
      <c r="G170" s="176" t="s">
        <v>486</v>
      </c>
      <c r="H170" s="177">
        <v>3</v>
      </c>
      <c r="I170" s="178"/>
      <c r="J170" s="179">
        <f>ROUND(I170*H170,0)</f>
        <v>0</v>
      </c>
      <c r="K170" s="175" t="s">
        <v>2615</v>
      </c>
      <c r="L170" s="38"/>
      <c r="M170" s="180" t="s">
        <v>1</v>
      </c>
      <c r="N170" s="181" t="s">
        <v>42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409</v>
      </c>
      <c r="AT170" s="184" t="s">
        <v>339</v>
      </c>
      <c r="AU170" s="184" t="s">
        <v>85</v>
      </c>
      <c r="AY170" s="18" t="s">
        <v>337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</v>
      </c>
      <c r="BK170" s="185">
        <f>ROUND(I170*H170,0)</f>
        <v>0</v>
      </c>
      <c r="BL170" s="18" t="s">
        <v>409</v>
      </c>
      <c r="BM170" s="184" t="s">
        <v>801</v>
      </c>
    </row>
    <row r="171" s="2" customFormat="1" ht="37.8" customHeight="1">
      <c r="A171" s="37"/>
      <c r="B171" s="172"/>
      <c r="C171" s="173" t="s">
        <v>556</v>
      </c>
      <c r="D171" s="173" t="s">
        <v>339</v>
      </c>
      <c r="E171" s="174" t="s">
        <v>2616</v>
      </c>
      <c r="F171" s="175" t="s">
        <v>2617</v>
      </c>
      <c r="G171" s="176" t="s">
        <v>486</v>
      </c>
      <c r="H171" s="177">
        <v>1</v>
      </c>
      <c r="I171" s="178"/>
      <c r="J171" s="179">
        <f>ROUND(I171*H171,0)</f>
        <v>0</v>
      </c>
      <c r="K171" s="175" t="s">
        <v>343</v>
      </c>
      <c r="L171" s="38"/>
      <c r="M171" s="180" t="s">
        <v>1</v>
      </c>
      <c r="N171" s="181" t="s">
        <v>42</v>
      </c>
      <c r="O171" s="76"/>
      <c r="P171" s="182">
        <f>O171*H171</f>
        <v>0</v>
      </c>
      <c r="Q171" s="182">
        <v>0.0049347121000000004</v>
      </c>
      <c r="R171" s="182">
        <f>Q171*H171</f>
        <v>0.0049347121000000004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409</v>
      </c>
      <c r="AT171" s="184" t="s">
        <v>339</v>
      </c>
      <c r="AU171" s="184" t="s">
        <v>85</v>
      </c>
      <c r="AY171" s="18" t="s">
        <v>337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</v>
      </c>
      <c r="BK171" s="185">
        <f>ROUND(I171*H171,0)</f>
        <v>0</v>
      </c>
      <c r="BL171" s="18" t="s">
        <v>409</v>
      </c>
      <c r="BM171" s="184" t="s">
        <v>811</v>
      </c>
    </row>
    <row r="172" s="2" customFormat="1" ht="33" customHeight="1">
      <c r="A172" s="37"/>
      <c r="B172" s="172"/>
      <c r="C172" s="173" t="s">
        <v>568</v>
      </c>
      <c r="D172" s="173" t="s">
        <v>339</v>
      </c>
      <c r="E172" s="174" t="s">
        <v>2618</v>
      </c>
      <c r="F172" s="175" t="s">
        <v>2619</v>
      </c>
      <c r="G172" s="176" t="s">
        <v>486</v>
      </c>
      <c r="H172" s="177">
        <v>1</v>
      </c>
      <c r="I172" s="178"/>
      <c r="J172" s="179">
        <f>ROUND(I172*H172,0)</f>
        <v>0</v>
      </c>
      <c r="K172" s="175" t="s">
        <v>343</v>
      </c>
      <c r="L172" s="38"/>
      <c r="M172" s="180" t="s">
        <v>1</v>
      </c>
      <c r="N172" s="181" t="s">
        <v>42</v>
      </c>
      <c r="O172" s="76"/>
      <c r="P172" s="182">
        <f>O172*H172</f>
        <v>0</v>
      </c>
      <c r="Q172" s="182">
        <v>0.0147488363</v>
      </c>
      <c r="R172" s="182">
        <f>Q172*H172</f>
        <v>0.0147488363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409</v>
      </c>
      <c r="AT172" s="184" t="s">
        <v>339</v>
      </c>
      <c r="AU172" s="184" t="s">
        <v>85</v>
      </c>
      <c r="AY172" s="18" t="s">
        <v>337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</v>
      </c>
      <c r="BK172" s="185">
        <f>ROUND(I172*H172,0)</f>
        <v>0</v>
      </c>
      <c r="BL172" s="18" t="s">
        <v>409</v>
      </c>
      <c r="BM172" s="184" t="s">
        <v>819</v>
      </c>
    </row>
    <row r="173" s="2" customFormat="1" ht="24.15" customHeight="1">
      <c r="A173" s="37"/>
      <c r="B173" s="172"/>
      <c r="C173" s="173" t="s">
        <v>574</v>
      </c>
      <c r="D173" s="173" t="s">
        <v>339</v>
      </c>
      <c r="E173" s="174" t="s">
        <v>2620</v>
      </c>
      <c r="F173" s="175" t="s">
        <v>2621</v>
      </c>
      <c r="G173" s="176" t="s">
        <v>486</v>
      </c>
      <c r="H173" s="177">
        <v>5</v>
      </c>
      <c r="I173" s="178"/>
      <c r="J173" s="179">
        <f>ROUND(I173*H173,0)</f>
        <v>0</v>
      </c>
      <c r="K173" s="175" t="s">
        <v>343</v>
      </c>
      <c r="L173" s="38"/>
      <c r="M173" s="180" t="s">
        <v>1</v>
      </c>
      <c r="N173" s="181" t="s">
        <v>42</v>
      </c>
      <c r="O173" s="76"/>
      <c r="P173" s="182">
        <f>O173*H173</f>
        <v>0</v>
      </c>
      <c r="Q173" s="182">
        <v>0.01065786</v>
      </c>
      <c r="R173" s="182">
        <f>Q173*H173</f>
        <v>0.053289299999999998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409</v>
      </c>
      <c r="AT173" s="184" t="s">
        <v>339</v>
      </c>
      <c r="AU173" s="184" t="s">
        <v>85</v>
      </c>
      <c r="AY173" s="18" t="s">
        <v>337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</v>
      </c>
      <c r="BK173" s="185">
        <f>ROUND(I173*H173,0)</f>
        <v>0</v>
      </c>
      <c r="BL173" s="18" t="s">
        <v>409</v>
      </c>
      <c r="BM173" s="184" t="s">
        <v>845</v>
      </c>
    </row>
    <row r="174" s="2" customFormat="1" ht="44.25" customHeight="1">
      <c r="A174" s="37"/>
      <c r="B174" s="172"/>
      <c r="C174" s="173" t="s">
        <v>579</v>
      </c>
      <c r="D174" s="173" t="s">
        <v>339</v>
      </c>
      <c r="E174" s="174" t="s">
        <v>2622</v>
      </c>
      <c r="F174" s="175" t="s">
        <v>2623</v>
      </c>
      <c r="G174" s="176" t="s">
        <v>486</v>
      </c>
      <c r="H174" s="177">
        <v>1</v>
      </c>
      <c r="I174" s="178"/>
      <c r="J174" s="179">
        <f>ROUND(I174*H174,0)</f>
        <v>0</v>
      </c>
      <c r="K174" s="175" t="s">
        <v>343</v>
      </c>
      <c r="L174" s="38"/>
      <c r="M174" s="180" t="s">
        <v>1</v>
      </c>
      <c r="N174" s="181" t="s">
        <v>42</v>
      </c>
      <c r="O174" s="76"/>
      <c r="P174" s="182">
        <f>O174*H174</f>
        <v>0</v>
      </c>
      <c r="Q174" s="182">
        <v>0.05434191</v>
      </c>
      <c r="R174" s="182">
        <f>Q174*H174</f>
        <v>0.05434191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409</v>
      </c>
      <c r="AT174" s="184" t="s">
        <v>339</v>
      </c>
      <c r="AU174" s="184" t="s">
        <v>85</v>
      </c>
      <c r="AY174" s="18" t="s">
        <v>337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</v>
      </c>
      <c r="BK174" s="185">
        <f>ROUND(I174*H174,0)</f>
        <v>0</v>
      </c>
      <c r="BL174" s="18" t="s">
        <v>409</v>
      </c>
      <c r="BM174" s="184" t="s">
        <v>862</v>
      </c>
    </row>
    <row r="175" s="2" customFormat="1" ht="24.15" customHeight="1">
      <c r="A175" s="37"/>
      <c r="B175" s="172"/>
      <c r="C175" s="173" t="s">
        <v>584</v>
      </c>
      <c r="D175" s="173" t="s">
        <v>339</v>
      </c>
      <c r="E175" s="174" t="s">
        <v>2624</v>
      </c>
      <c r="F175" s="175" t="s">
        <v>2625</v>
      </c>
      <c r="G175" s="176" t="s">
        <v>486</v>
      </c>
      <c r="H175" s="177">
        <v>2</v>
      </c>
      <c r="I175" s="178"/>
      <c r="J175" s="179">
        <f>ROUND(I175*H175,0)</f>
        <v>0</v>
      </c>
      <c r="K175" s="175" t="s">
        <v>343</v>
      </c>
      <c r="L175" s="38"/>
      <c r="M175" s="180" t="s">
        <v>1</v>
      </c>
      <c r="N175" s="181" t="s">
        <v>42</v>
      </c>
      <c r="O175" s="76"/>
      <c r="P175" s="182">
        <f>O175*H175</f>
        <v>0</v>
      </c>
      <c r="Q175" s="182">
        <v>0.0017191400000000001</v>
      </c>
      <c r="R175" s="182">
        <f>Q175*H175</f>
        <v>0.0034382800000000002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409</v>
      </c>
      <c r="AT175" s="184" t="s">
        <v>339</v>
      </c>
      <c r="AU175" s="184" t="s">
        <v>85</v>
      </c>
      <c r="AY175" s="18" t="s">
        <v>337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</v>
      </c>
      <c r="BK175" s="185">
        <f>ROUND(I175*H175,0)</f>
        <v>0</v>
      </c>
      <c r="BL175" s="18" t="s">
        <v>409</v>
      </c>
      <c r="BM175" s="184" t="s">
        <v>879</v>
      </c>
    </row>
    <row r="176" s="2" customFormat="1" ht="16.5" customHeight="1">
      <c r="A176" s="37"/>
      <c r="B176" s="172"/>
      <c r="C176" s="173" t="s">
        <v>589</v>
      </c>
      <c r="D176" s="173" t="s">
        <v>339</v>
      </c>
      <c r="E176" s="174" t="s">
        <v>2626</v>
      </c>
      <c r="F176" s="175" t="s">
        <v>2627</v>
      </c>
      <c r="G176" s="176" t="s">
        <v>486</v>
      </c>
      <c r="H176" s="177">
        <v>7</v>
      </c>
      <c r="I176" s="178"/>
      <c r="J176" s="179">
        <f>ROUND(I176*H176,0)</f>
        <v>0</v>
      </c>
      <c r="K176" s="175" t="s">
        <v>2615</v>
      </c>
      <c r="L176" s="38"/>
      <c r="M176" s="180" t="s">
        <v>1</v>
      </c>
      <c r="N176" s="181" t="s">
        <v>42</v>
      </c>
      <c r="O176" s="76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409</v>
      </c>
      <c r="AT176" s="184" t="s">
        <v>339</v>
      </c>
      <c r="AU176" s="184" t="s">
        <v>85</v>
      </c>
      <c r="AY176" s="18" t="s">
        <v>337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</v>
      </c>
      <c r="BK176" s="185">
        <f>ROUND(I176*H176,0)</f>
        <v>0</v>
      </c>
      <c r="BL176" s="18" t="s">
        <v>409</v>
      </c>
      <c r="BM176" s="184" t="s">
        <v>889</v>
      </c>
    </row>
    <row r="177" s="2" customFormat="1" ht="24.15" customHeight="1">
      <c r="A177" s="37"/>
      <c r="B177" s="172"/>
      <c r="C177" s="173" t="s">
        <v>594</v>
      </c>
      <c r="D177" s="173" t="s">
        <v>339</v>
      </c>
      <c r="E177" s="174" t="s">
        <v>2628</v>
      </c>
      <c r="F177" s="175" t="s">
        <v>2629</v>
      </c>
      <c r="G177" s="176" t="s">
        <v>486</v>
      </c>
      <c r="H177" s="177">
        <v>1</v>
      </c>
      <c r="I177" s="178"/>
      <c r="J177" s="179">
        <f>ROUND(I177*H177,0)</f>
        <v>0</v>
      </c>
      <c r="K177" s="175" t="s">
        <v>343</v>
      </c>
      <c r="L177" s="38"/>
      <c r="M177" s="180" t="s">
        <v>1</v>
      </c>
      <c r="N177" s="181" t="s">
        <v>42</v>
      </c>
      <c r="O177" s="76"/>
      <c r="P177" s="182">
        <f>O177*H177</f>
        <v>0</v>
      </c>
      <c r="Q177" s="182">
        <v>0.00235914</v>
      </c>
      <c r="R177" s="182">
        <f>Q177*H177</f>
        <v>0.00235914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409</v>
      </c>
      <c r="AT177" s="184" t="s">
        <v>339</v>
      </c>
      <c r="AU177" s="184" t="s">
        <v>85</v>
      </c>
      <c r="AY177" s="18" t="s">
        <v>337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</v>
      </c>
      <c r="BK177" s="185">
        <f>ROUND(I177*H177,0)</f>
        <v>0</v>
      </c>
      <c r="BL177" s="18" t="s">
        <v>409</v>
      </c>
      <c r="BM177" s="184" t="s">
        <v>902</v>
      </c>
    </row>
    <row r="178" s="2" customFormat="1" ht="24.15" customHeight="1">
      <c r="A178" s="37"/>
      <c r="B178" s="172"/>
      <c r="C178" s="173" t="s">
        <v>599</v>
      </c>
      <c r="D178" s="173" t="s">
        <v>339</v>
      </c>
      <c r="E178" s="174" t="s">
        <v>2630</v>
      </c>
      <c r="F178" s="175" t="s">
        <v>2631</v>
      </c>
      <c r="G178" s="176" t="s">
        <v>486</v>
      </c>
      <c r="H178" s="177">
        <v>2</v>
      </c>
      <c r="I178" s="178"/>
      <c r="J178" s="179">
        <f>ROUND(I178*H178,0)</f>
        <v>0</v>
      </c>
      <c r="K178" s="175" t="s">
        <v>343</v>
      </c>
      <c r="L178" s="38"/>
      <c r="M178" s="180" t="s">
        <v>1</v>
      </c>
      <c r="N178" s="181" t="s">
        <v>42</v>
      </c>
      <c r="O178" s="76"/>
      <c r="P178" s="182">
        <f>O178*H178</f>
        <v>0</v>
      </c>
      <c r="Q178" s="182">
        <v>0.0030945399999999998</v>
      </c>
      <c r="R178" s="182">
        <f>Q178*H178</f>
        <v>0.0061890799999999996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409</v>
      </c>
      <c r="AT178" s="184" t="s">
        <v>339</v>
      </c>
      <c r="AU178" s="184" t="s">
        <v>85</v>
      </c>
      <c r="AY178" s="18" t="s">
        <v>337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</v>
      </c>
      <c r="BK178" s="185">
        <f>ROUND(I178*H178,0)</f>
        <v>0</v>
      </c>
      <c r="BL178" s="18" t="s">
        <v>409</v>
      </c>
      <c r="BM178" s="184" t="s">
        <v>912</v>
      </c>
    </row>
    <row r="179" s="2" customFormat="1" ht="24.15" customHeight="1">
      <c r="A179" s="37"/>
      <c r="B179" s="172"/>
      <c r="C179" s="173" t="s">
        <v>604</v>
      </c>
      <c r="D179" s="173" t="s">
        <v>339</v>
      </c>
      <c r="E179" s="174" t="s">
        <v>2632</v>
      </c>
      <c r="F179" s="175" t="s">
        <v>2633</v>
      </c>
      <c r="G179" s="176" t="s">
        <v>496</v>
      </c>
      <c r="H179" s="177">
        <v>7</v>
      </c>
      <c r="I179" s="178"/>
      <c r="J179" s="179">
        <f>ROUND(I179*H179,0)</f>
        <v>0</v>
      </c>
      <c r="K179" s="175" t="s">
        <v>343</v>
      </c>
      <c r="L179" s="38"/>
      <c r="M179" s="180" t="s">
        <v>1</v>
      </c>
      <c r="N179" s="181" t="s">
        <v>42</v>
      </c>
      <c r="O179" s="76"/>
      <c r="P179" s="182">
        <f>O179*H179</f>
        <v>0</v>
      </c>
      <c r="Q179" s="182">
        <v>0.0002375</v>
      </c>
      <c r="R179" s="182">
        <f>Q179*H179</f>
        <v>0.0016624999999999999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409</v>
      </c>
      <c r="AT179" s="184" t="s">
        <v>339</v>
      </c>
      <c r="AU179" s="184" t="s">
        <v>85</v>
      </c>
      <c r="AY179" s="18" t="s">
        <v>337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</v>
      </c>
      <c r="BK179" s="185">
        <f>ROUND(I179*H179,0)</f>
        <v>0</v>
      </c>
      <c r="BL179" s="18" t="s">
        <v>409</v>
      </c>
      <c r="BM179" s="184" t="s">
        <v>944</v>
      </c>
    </row>
    <row r="180" s="2" customFormat="1" ht="24.15" customHeight="1">
      <c r="A180" s="37"/>
      <c r="B180" s="172"/>
      <c r="C180" s="173" t="s">
        <v>609</v>
      </c>
      <c r="D180" s="173" t="s">
        <v>339</v>
      </c>
      <c r="E180" s="174" t="s">
        <v>2634</v>
      </c>
      <c r="F180" s="175" t="s">
        <v>2635</v>
      </c>
      <c r="G180" s="176" t="s">
        <v>496</v>
      </c>
      <c r="H180" s="177">
        <v>1</v>
      </c>
      <c r="I180" s="178"/>
      <c r="J180" s="179">
        <f>ROUND(I180*H180,0)</f>
        <v>0</v>
      </c>
      <c r="K180" s="175" t="s">
        <v>343</v>
      </c>
      <c r="L180" s="38"/>
      <c r="M180" s="180" t="s">
        <v>1</v>
      </c>
      <c r="N180" s="181" t="s">
        <v>42</v>
      </c>
      <c r="O180" s="76"/>
      <c r="P180" s="182">
        <f>O180*H180</f>
        <v>0</v>
      </c>
      <c r="Q180" s="182">
        <v>0.00027750000000000002</v>
      </c>
      <c r="R180" s="182">
        <f>Q180*H180</f>
        <v>0.00027750000000000002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409</v>
      </c>
      <c r="AT180" s="184" t="s">
        <v>339</v>
      </c>
      <c r="AU180" s="184" t="s">
        <v>85</v>
      </c>
      <c r="AY180" s="18" t="s">
        <v>337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</v>
      </c>
      <c r="BK180" s="185">
        <f>ROUND(I180*H180,0)</f>
        <v>0</v>
      </c>
      <c r="BL180" s="18" t="s">
        <v>409</v>
      </c>
      <c r="BM180" s="184" t="s">
        <v>955</v>
      </c>
    </row>
    <row r="181" s="2" customFormat="1" ht="33" customHeight="1">
      <c r="A181" s="37"/>
      <c r="B181" s="172"/>
      <c r="C181" s="173" t="s">
        <v>614</v>
      </c>
      <c r="D181" s="173" t="s">
        <v>339</v>
      </c>
      <c r="E181" s="174" t="s">
        <v>2636</v>
      </c>
      <c r="F181" s="175" t="s">
        <v>2637</v>
      </c>
      <c r="G181" s="176" t="s">
        <v>496</v>
      </c>
      <c r="H181" s="177">
        <v>1</v>
      </c>
      <c r="I181" s="178"/>
      <c r="J181" s="179">
        <f>ROUND(I181*H181,0)</f>
        <v>0</v>
      </c>
      <c r="K181" s="175" t="s">
        <v>343</v>
      </c>
      <c r="L181" s="38"/>
      <c r="M181" s="180" t="s">
        <v>1</v>
      </c>
      <c r="N181" s="181" t="s">
        <v>42</v>
      </c>
      <c r="O181" s="76"/>
      <c r="P181" s="182">
        <f>O181*H181</f>
        <v>0</v>
      </c>
      <c r="Q181" s="182">
        <v>0.0010100000000000001</v>
      </c>
      <c r="R181" s="182">
        <f>Q181*H181</f>
        <v>0.0010100000000000001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409</v>
      </c>
      <c r="AT181" s="184" t="s">
        <v>339</v>
      </c>
      <c r="AU181" s="184" t="s">
        <v>85</v>
      </c>
      <c r="AY181" s="18" t="s">
        <v>337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</v>
      </c>
      <c r="BK181" s="185">
        <f>ROUND(I181*H181,0)</f>
        <v>0</v>
      </c>
      <c r="BL181" s="18" t="s">
        <v>409</v>
      </c>
      <c r="BM181" s="184" t="s">
        <v>967</v>
      </c>
    </row>
    <row r="182" s="2" customFormat="1" ht="37.8" customHeight="1">
      <c r="A182" s="37"/>
      <c r="B182" s="172"/>
      <c r="C182" s="173" t="s">
        <v>625</v>
      </c>
      <c r="D182" s="173" t="s">
        <v>339</v>
      </c>
      <c r="E182" s="174" t="s">
        <v>2638</v>
      </c>
      <c r="F182" s="175" t="s">
        <v>2639</v>
      </c>
      <c r="G182" s="176" t="s">
        <v>496</v>
      </c>
      <c r="H182" s="177">
        <v>2</v>
      </c>
      <c r="I182" s="178"/>
      <c r="J182" s="179">
        <f>ROUND(I182*H182,0)</f>
        <v>0</v>
      </c>
      <c r="K182" s="175" t="s">
        <v>343</v>
      </c>
      <c r="L182" s="38"/>
      <c r="M182" s="180" t="s">
        <v>1</v>
      </c>
      <c r="N182" s="181" t="s">
        <v>42</v>
      </c>
      <c r="O182" s="76"/>
      <c r="P182" s="182">
        <f>O182*H182</f>
        <v>0</v>
      </c>
      <c r="Q182" s="182">
        <v>0.00075000000000000002</v>
      </c>
      <c r="R182" s="182">
        <f>Q182*H182</f>
        <v>0.0015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409</v>
      </c>
      <c r="AT182" s="184" t="s">
        <v>339</v>
      </c>
      <c r="AU182" s="184" t="s">
        <v>85</v>
      </c>
      <c r="AY182" s="18" t="s">
        <v>337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</v>
      </c>
      <c r="BK182" s="185">
        <f>ROUND(I182*H182,0)</f>
        <v>0</v>
      </c>
      <c r="BL182" s="18" t="s">
        <v>409</v>
      </c>
      <c r="BM182" s="184" t="s">
        <v>978</v>
      </c>
    </row>
    <row r="183" s="2" customFormat="1" ht="24.15" customHeight="1">
      <c r="A183" s="37"/>
      <c r="B183" s="172"/>
      <c r="C183" s="173" t="s">
        <v>634</v>
      </c>
      <c r="D183" s="173" t="s">
        <v>339</v>
      </c>
      <c r="E183" s="174" t="s">
        <v>2640</v>
      </c>
      <c r="F183" s="175" t="s">
        <v>2641</v>
      </c>
      <c r="G183" s="176" t="s">
        <v>496</v>
      </c>
      <c r="H183" s="177">
        <v>2</v>
      </c>
      <c r="I183" s="178"/>
      <c r="J183" s="179">
        <f>ROUND(I183*H183,0)</f>
        <v>0</v>
      </c>
      <c r="K183" s="175" t="s">
        <v>343</v>
      </c>
      <c r="L183" s="38"/>
      <c r="M183" s="180" t="s">
        <v>1</v>
      </c>
      <c r="N183" s="181" t="s">
        <v>42</v>
      </c>
      <c r="O183" s="76"/>
      <c r="P183" s="182">
        <f>O183*H183</f>
        <v>0</v>
      </c>
      <c r="Q183" s="182">
        <v>0.00027500000000000002</v>
      </c>
      <c r="R183" s="182">
        <f>Q183*H183</f>
        <v>0.00055000000000000003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409</v>
      </c>
      <c r="AT183" s="184" t="s">
        <v>339</v>
      </c>
      <c r="AU183" s="184" t="s">
        <v>85</v>
      </c>
      <c r="AY183" s="18" t="s">
        <v>337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</v>
      </c>
      <c r="BK183" s="185">
        <f>ROUND(I183*H183,0)</f>
        <v>0</v>
      </c>
      <c r="BL183" s="18" t="s">
        <v>409</v>
      </c>
      <c r="BM183" s="184" t="s">
        <v>1002</v>
      </c>
    </row>
    <row r="184" s="2" customFormat="1" ht="16.5" customHeight="1">
      <c r="A184" s="37"/>
      <c r="B184" s="172"/>
      <c r="C184" s="173" t="s">
        <v>639</v>
      </c>
      <c r="D184" s="173" t="s">
        <v>339</v>
      </c>
      <c r="E184" s="174" t="s">
        <v>2642</v>
      </c>
      <c r="F184" s="175" t="s">
        <v>2643</v>
      </c>
      <c r="G184" s="176" t="s">
        <v>496</v>
      </c>
      <c r="H184" s="177">
        <v>2</v>
      </c>
      <c r="I184" s="178"/>
      <c r="J184" s="179">
        <f>ROUND(I184*H184,0)</f>
        <v>0</v>
      </c>
      <c r="K184" s="175" t="s">
        <v>343</v>
      </c>
      <c r="L184" s="38"/>
      <c r="M184" s="180" t="s">
        <v>1</v>
      </c>
      <c r="N184" s="181" t="s">
        <v>42</v>
      </c>
      <c r="O184" s="76"/>
      <c r="P184" s="182">
        <f>O184*H184</f>
        <v>0</v>
      </c>
      <c r="Q184" s="182">
        <v>0.00031</v>
      </c>
      <c r="R184" s="182">
        <f>Q184*H184</f>
        <v>0.00062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409</v>
      </c>
      <c r="AT184" s="184" t="s">
        <v>339</v>
      </c>
      <c r="AU184" s="184" t="s">
        <v>85</v>
      </c>
      <c r="AY184" s="18" t="s">
        <v>337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</v>
      </c>
      <c r="BK184" s="185">
        <f>ROUND(I184*H184,0)</f>
        <v>0</v>
      </c>
      <c r="BL184" s="18" t="s">
        <v>409</v>
      </c>
      <c r="BM184" s="184" t="s">
        <v>1013</v>
      </c>
    </row>
    <row r="185" s="2" customFormat="1" ht="49.05" customHeight="1">
      <c r="A185" s="37"/>
      <c r="B185" s="172"/>
      <c r="C185" s="173" t="s">
        <v>643</v>
      </c>
      <c r="D185" s="173" t="s">
        <v>339</v>
      </c>
      <c r="E185" s="174" t="s">
        <v>2644</v>
      </c>
      <c r="F185" s="175" t="s">
        <v>2645</v>
      </c>
      <c r="G185" s="176" t="s">
        <v>496</v>
      </c>
      <c r="H185" s="177">
        <v>2</v>
      </c>
      <c r="I185" s="178"/>
      <c r="J185" s="179">
        <f>ROUND(I185*H185,0)</f>
        <v>0</v>
      </c>
      <c r="K185" s="175" t="s">
        <v>1</v>
      </c>
      <c r="L185" s="38"/>
      <c r="M185" s="180" t="s">
        <v>1</v>
      </c>
      <c r="N185" s="181" t="s">
        <v>42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409</v>
      </c>
      <c r="AT185" s="184" t="s">
        <v>339</v>
      </c>
      <c r="AU185" s="184" t="s">
        <v>85</v>
      </c>
      <c r="AY185" s="18" t="s">
        <v>337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</v>
      </c>
      <c r="BK185" s="185">
        <f>ROUND(I185*H185,0)</f>
        <v>0</v>
      </c>
      <c r="BL185" s="18" t="s">
        <v>409</v>
      </c>
      <c r="BM185" s="184" t="s">
        <v>1026</v>
      </c>
    </row>
    <row r="186" s="2" customFormat="1" ht="49.05" customHeight="1">
      <c r="A186" s="37"/>
      <c r="B186" s="172"/>
      <c r="C186" s="173" t="s">
        <v>647</v>
      </c>
      <c r="D186" s="173" t="s">
        <v>339</v>
      </c>
      <c r="E186" s="174" t="s">
        <v>2646</v>
      </c>
      <c r="F186" s="175" t="s">
        <v>2647</v>
      </c>
      <c r="G186" s="176" t="s">
        <v>403</v>
      </c>
      <c r="H186" s="177">
        <v>0.45800000000000002</v>
      </c>
      <c r="I186" s="178"/>
      <c r="J186" s="179">
        <f>ROUND(I186*H186,0)</f>
        <v>0</v>
      </c>
      <c r="K186" s="175" t="s">
        <v>343</v>
      </c>
      <c r="L186" s="38"/>
      <c r="M186" s="180" t="s">
        <v>1</v>
      </c>
      <c r="N186" s="181" t="s">
        <v>42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409</v>
      </c>
      <c r="AT186" s="184" t="s">
        <v>339</v>
      </c>
      <c r="AU186" s="184" t="s">
        <v>85</v>
      </c>
      <c r="AY186" s="18" t="s">
        <v>337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</v>
      </c>
      <c r="BK186" s="185">
        <f>ROUND(I186*H186,0)</f>
        <v>0</v>
      </c>
      <c r="BL186" s="18" t="s">
        <v>409</v>
      </c>
      <c r="BM186" s="184" t="s">
        <v>1036</v>
      </c>
    </row>
    <row r="187" s="12" customFormat="1" ht="22.8" customHeight="1">
      <c r="A187" s="12"/>
      <c r="B187" s="159"/>
      <c r="C187" s="12"/>
      <c r="D187" s="160" t="s">
        <v>76</v>
      </c>
      <c r="E187" s="170" t="s">
        <v>2648</v>
      </c>
      <c r="F187" s="170" t="s">
        <v>2649</v>
      </c>
      <c r="G187" s="12"/>
      <c r="H187" s="12"/>
      <c r="I187" s="162"/>
      <c r="J187" s="171">
        <f>BK187</f>
        <v>0</v>
      </c>
      <c r="K187" s="12"/>
      <c r="L187" s="159"/>
      <c r="M187" s="164"/>
      <c r="N187" s="165"/>
      <c r="O187" s="165"/>
      <c r="P187" s="166">
        <f>SUM(P188:P189)</f>
        <v>0</v>
      </c>
      <c r="Q187" s="165"/>
      <c r="R187" s="166">
        <f>SUM(R188:R189)</f>
        <v>0.066600000000000006</v>
      </c>
      <c r="S187" s="165"/>
      <c r="T187" s="167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0" t="s">
        <v>85</v>
      </c>
      <c r="AT187" s="168" t="s">
        <v>76</v>
      </c>
      <c r="AU187" s="168" t="s">
        <v>8</v>
      </c>
      <c r="AY187" s="160" t="s">
        <v>337</v>
      </c>
      <c r="BK187" s="169">
        <f>SUM(BK188:BK189)</f>
        <v>0</v>
      </c>
    </row>
    <row r="188" s="2" customFormat="1" ht="37.8" customHeight="1">
      <c r="A188" s="37"/>
      <c r="B188" s="172"/>
      <c r="C188" s="173" t="s">
        <v>651</v>
      </c>
      <c r="D188" s="173" t="s">
        <v>339</v>
      </c>
      <c r="E188" s="174" t="s">
        <v>2650</v>
      </c>
      <c r="F188" s="175" t="s">
        <v>2651</v>
      </c>
      <c r="G188" s="176" t="s">
        <v>486</v>
      </c>
      <c r="H188" s="177">
        <v>4</v>
      </c>
      <c r="I188" s="178"/>
      <c r="J188" s="179">
        <f>ROUND(I188*H188,0)</f>
        <v>0</v>
      </c>
      <c r="K188" s="175" t="s">
        <v>343</v>
      </c>
      <c r="L188" s="38"/>
      <c r="M188" s="180" t="s">
        <v>1</v>
      </c>
      <c r="N188" s="181" t="s">
        <v>42</v>
      </c>
      <c r="O188" s="76"/>
      <c r="P188" s="182">
        <f>O188*H188</f>
        <v>0</v>
      </c>
      <c r="Q188" s="182">
        <v>0.016650000000000002</v>
      </c>
      <c r="R188" s="182">
        <f>Q188*H188</f>
        <v>0.066600000000000006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409</v>
      </c>
      <c r="AT188" s="184" t="s">
        <v>339</v>
      </c>
      <c r="AU188" s="184" t="s">
        <v>85</v>
      </c>
      <c r="AY188" s="18" t="s">
        <v>337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</v>
      </c>
      <c r="BK188" s="185">
        <f>ROUND(I188*H188,0)</f>
        <v>0</v>
      </c>
      <c r="BL188" s="18" t="s">
        <v>409</v>
      </c>
      <c r="BM188" s="184" t="s">
        <v>1049</v>
      </c>
    </row>
    <row r="189" s="2" customFormat="1" ht="49.05" customHeight="1">
      <c r="A189" s="37"/>
      <c r="B189" s="172"/>
      <c r="C189" s="173" t="s">
        <v>656</v>
      </c>
      <c r="D189" s="173" t="s">
        <v>339</v>
      </c>
      <c r="E189" s="174" t="s">
        <v>2652</v>
      </c>
      <c r="F189" s="175" t="s">
        <v>2653</v>
      </c>
      <c r="G189" s="176" t="s">
        <v>403</v>
      </c>
      <c r="H189" s="177">
        <v>0.074999999999999997</v>
      </c>
      <c r="I189" s="178"/>
      <c r="J189" s="179">
        <f>ROUND(I189*H189,0)</f>
        <v>0</v>
      </c>
      <c r="K189" s="175" t="s">
        <v>343</v>
      </c>
      <c r="L189" s="38"/>
      <c r="M189" s="180" t="s">
        <v>1</v>
      </c>
      <c r="N189" s="181" t="s">
        <v>42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409</v>
      </c>
      <c r="AT189" s="184" t="s">
        <v>339</v>
      </c>
      <c r="AU189" s="184" t="s">
        <v>85</v>
      </c>
      <c r="AY189" s="18" t="s">
        <v>337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</v>
      </c>
      <c r="BK189" s="185">
        <f>ROUND(I189*H189,0)</f>
        <v>0</v>
      </c>
      <c r="BL189" s="18" t="s">
        <v>409</v>
      </c>
      <c r="BM189" s="184" t="s">
        <v>1057</v>
      </c>
    </row>
    <row r="190" s="12" customFormat="1" ht="25.92" customHeight="1">
      <c r="A190" s="12"/>
      <c r="B190" s="159"/>
      <c r="C190" s="12"/>
      <c r="D190" s="160" t="s">
        <v>76</v>
      </c>
      <c r="E190" s="161" t="s">
        <v>2514</v>
      </c>
      <c r="F190" s="161" t="s">
        <v>2515</v>
      </c>
      <c r="G190" s="12"/>
      <c r="H190" s="12"/>
      <c r="I190" s="162"/>
      <c r="J190" s="163">
        <f>BK190</f>
        <v>0</v>
      </c>
      <c r="K190" s="12"/>
      <c r="L190" s="159"/>
      <c r="M190" s="164"/>
      <c r="N190" s="165"/>
      <c r="O190" s="165"/>
      <c r="P190" s="166">
        <f>P191</f>
        <v>0</v>
      </c>
      <c r="Q190" s="165"/>
      <c r="R190" s="166">
        <f>R191</f>
        <v>0</v>
      </c>
      <c r="S190" s="165"/>
      <c r="T190" s="167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0" t="s">
        <v>91</v>
      </c>
      <c r="AT190" s="168" t="s">
        <v>76</v>
      </c>
      <c r="AU190" s="168" t="s">
        <v>77</v>
      </c>
      <c r="AY190" s="160" t="s">
        <v>337</v>
      </c>
      <c r="BK190" s="169">
        <f>BK191</f>
        <v>0</v>
      </c>
    </row>
    <row r="191" s="2" customFormat="1" ht="24.15" customHeight="1">
      <c r="A191" s="37"/>
      <c r="B191" s="172"/>
      <c r="C191" s="173" t="s">
        <v>665</v>
      </c>
      <c r="D191" s="173" t="s">
        <v>339</v>
      </c>
      <c r="E191" s="174" t="s">
        <v>2654</v>
      </c>
      <c r="F191" s="175" t="s">
        <v>2655</v>
      </c>
      <c r="G191" s="176" t="s">
        <v>2519</v>
      </c>
      <c r="H191" s="177">
        <v>20</v>
      </c>
      <c r="I191" s="178"/>
      <c r="J191" s="179">
        <f>ROUND(I191*H191,0)</f>
        <v>0</v>
      </c>
      <c r="K191" s="175" t="s">
        <v>343</v>
      </c>
      <c r="L191" s="38"/>
      <c r="M191" s="224" t="s">
        <v>1</v>
      </c>
      <c r="N191" s="225" t="s">
        <v>42</v>
      </c>
      <c r="O191" s="226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2656</v>
      </c>
      <c r="AT191" s="184" t="s">
        <v>339</v>
      </c>
      <c r="AU191" s="184" t="s">
        <v>8</v>
      </c>
      <c r="AY191" s="18" t="s">
        <v>337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8" t="s">
        <v>8</v>
      </c>
      <c r="BK191" s="185">
        <f>ROUND(I191*H191,0)</f>
        <v>0</v>
      </c>
      <c r="BL191" s="18" t="s">
        <v>2656</v>
      </c>
      <c r="BM191" s="184" t="s">
        <v>1066</v>
      </c>
    </row>
    <row r="192" s="2" customFormat="1" ht="6.96" customHeight="1">
      <c r="A192" s="37"/>
      <c r="B192" s="59"/>
      <c r="C192" s="60"/>
      <c r="D192" s="60"/>
      <c r="E192" s="60"/>
      <c r="F192" s="60"/>
      <c r="G192" s="60"/>
      <c r="H192" s="60"/>
      <c r="I192" s="60"/>
      <c r="J192" s="60"/>
      <c r="K192" s="60"/>
      <c r="L192" s="38"/>
      <c r="M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</sheetData>
  <autoFilter ref="C123:K19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106</v>
      </c>
      <c r="L4" s="21"/>
      <c r="M4" s="120" t="s">
        <v>11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Stavební úpravy požární zbrojnice Verdek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2657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2524</v>
      </c>
      <c r="G12" s="37"/>
      <c r="H12" s="37"/>
      <c r="I12" s="31" t="s">
        <v>23</v>
      </c>
      <c r="J12" s="68" t="str">
        <f>'Rekapitulace stavby'!AN8</f>
        <v>28. 2. 2024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>Město Dvůr Králové n.L., nám. TGM 68, D.K.n.L.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>Projektis spol. s r.o., Legionářská 562, D.K.n.L.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V. Švehla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6" t="s">
        <v>37</v>
      </c>
      <c r="E30" s="37"/>
      <c r="F30" s="37"/>
      <c r="G30" s="37"/>
      <c r="H30" s="37"/>
      <c r="I30" s="37"/>
      <c r="J30" s="95">
        <f>ROUND(J123,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7" t="s">
        <v>41</v>
      </c>
      <c r="E33" s="31" t="s">
        <v>42</v>
      </c>
      <c r="F33" s="128">
        <f>ROUND((SUM(BE123:BE188)),  0)</f>
        <v>0</v>
      </c>
      <c r="G33" s="37"/>
      <c r="H33" s="37"/>
      <c r="I33" s="129">
        <v>0.20999999999999999</v>
      </c>
      <c r="J33" s="128">
        <f>ROUND(((SUM(BE123:BE188))*I33),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8">
        <f>ROUND((SUM(BF123:BF188)),  0)</f>
        <v>0</v>
      </c>
      <c r="G34" s="37"/>
      <c r="H34" s="37"/>
      <c r="I34" s="129">
        <v>0.14999999999999999</v>
      </c>
      <c r="J34" s="128">
        <f>ROUND(((SUM(BF123:BF188))*I34),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8">
        <f>ROUND((SUM(BG123:BG188)),  0)</f>
        <v>0</v>
      </c>
      <c r="G35" s="37"/>
      <c r="H35" s="37"/>
      <c r="I35" s="129">
        <v>0.20999999999999999</v>
      </c>
      <c r="J35" s="128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8">
        <f>ROUND((SUM(BH123:BH188)),  0)</f>
        <v>0</v>
      </c>
      <c r="G36" s="37"/>
      <c r="H36" s="37"/>
      <c r="I36" s="129">
        <v>0.14999999999999999</v>
      </c>
      <c r="J36" s="128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8">
        <f>ROUND((SUM(BI123:BI188)),  0)</f>
        <v>0</v>
      </c>
      <c r="G37" s="37"/>
      <c r="H37" s="37"/>
      <c r="I37" s="129">
        <v>0</v>
      </c>
      <c r="J37" s="128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0"/>
      <c r="D39" s="131" t="s">
        <v>47</v>
      </c>
      <c r="E39" s="80"/>
      <c r="F39" s="80"/>
      <c r="G39" s="132" t="s">
        <v>48</v>
      </c>
      <c r="H39" s="133" t="s">
        <v>49</v>
      </c>
      <c r="I39" s="80"/>
      <c r="J39" s="134">
        <f>SUM(J30:J37)</f>
        <v>0</v>
      </c>
      <c r="K39" s="135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6" t="s">
        <v>53</v>
      </c>
      <c r="G61" s="57" t="s">
        <v>52</v>
      </c>
      <c r="H61" s="40"/>
      <c r="I61" s="40"/>
      <c r="J61" s="137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6" t="s">
        <v>53</v>
      </c>
      <c r="G76" s="57" t="s">
        <v>52</v>
      </c>
      <c r="H76" s="40"/>
      <c r="I76" s="40"/>
      <c r="J76" s="137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290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Stavební úpravy požární zbrojnice Verdek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3 - Ústřední vytápění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 xml:space="preserve"> </v>
      </c>
      <c r="G89" s="37"/>
      <c r="H89" s="37"/>
      <c r="I89" s="31" t="s">
        <v>23</v>
      </c>
      <c r="J89" s="68" t="str">
        <f>IF(J12="","",J12)</f>
        <v>28. 2. 2024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7"/>
      <c r="E91" s="37"/>
      <c r="F91" s="26" t="str">
        <f>E15</f>
        <v>Město Dvůr Králové n.L., nám. TGM 68, D.K.n.L.</v>
      </c>
      <c r="G91" s="37"/>
      <c r="H91" s="37"/>
      <c r="I91" s="31" t="s">
        <v>31</v>
      </c>
      <c r="J91" s="35" t="str">
        <f>E21</f>
        <v>Projektis spol. s r.o., Legionářská 562, D.K.n.L.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8" t="s">
        <v>291</v>
      </c>
      <c r="D94" s="130"/>
      <c r="E94" s="130"/>
      <c r="F94" s="130"/>
      <c r="G94" s="130"/>
      <c r="H94" s="130"/>
      <c r="I94" s="130"/>
      <c r="J94" s="139" t="s">
        <v>292</v>
      </c>
      <c r="K94" s="130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0" t="s">
        <v>293</v>
      </c>
      <c r="D96" s="37"/>
      <c r="E96" s="37"/>
      <c r="F96" s="37"/>
      <c r="G96" s="37"/>
      <c r="H96" s="37"/>
      <c r="I96" s="37"/>
      <c r="J96" s="95">
        <f>J123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294</v>
      </c>
    </row>
    <row r="97" s="9" customFormat="1" ht="24.96" customHeight="1">
      <c r="A97" s="9"/>
      <c r="B97" s="141"/>
      <c r="C97" s="9"/>
      <c r="D97" s="142" t="s">
        <v>305</v>
      </c>
      <c r="E97" s="143"/>
      <c r="F97" s="143"/>
      <c r="G97" s="143"/>
      <c r="H97" s="143"/>
      <c r="I97" s="143"/>
      <c r="J97" s="144">
        <f>J124</f>
        <v>0</v>
      </c>
      <c r="K97" s="9"/>
      <c r="L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5"/>
      <c r="C98" s="10"/>
      <c r="D98" s="146" t="s">
        <v>2658</v>
      </c>
      <c r="E98" s="147"/>
      <c r="F98" s="147"/>
      <c r="G98" s="147"/>
      <c r="H98" s="147"/>
      <c r="I98" s="147"/>
      <c r="J98" s="148">
        <f>J125</f>
        <v>0</v>
      </c>
      <c r="K98" s="10"/>
      <c r="L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5"/>
      <c r="C99" s="10"/>
      <c r="D99" s="146" t="s">
        <v>2659</v>
      </c>
      <c r="E99" s="147"/>
      <c r="F99" s="147"/>
      <c r="G99" s="147"/>
      <c r="H99" s="147"/>
      <c r="I99" s="147"/>
      <c r="J99" s="148">
        <f>J133</f>
        <v>0</v>
      </c>
      <c r="K99" s="10"/>
      <c r="L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5"/>
      <c r="C100" s="10"/>
      <c r="D100" s="146" t="s">
        <v>2660</v>
      </c>
      <c r="E100" s="147"/>
      <c r="F100" s="147"/>
      <c r="G100" s="147"/>
      <c r="H100" s="147"/>
      <c r="I100" s="147"/>
      <c r="J100" s="148">
        <f>J143</f>
        <v>0</v>
      </c>
      <c r="K100" s="10"/>
      <c r="L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5"/>
      <c r="C101" s="10"/>
      <c r="D101" s="146" t="s">
        <v>2661</v>
      </c>
      <c r="E101" s="147"/>
      <c r="F101" s="147"/>
      <c r="G101" s="147"/>
      <c r="H101" s="147"/>
      <c r="I101" s="147"/>
      <c r="J101" s="148">
        <f>J157</f>
        <v>0</v>
      </c>
      <c r="K101" s="10"/>
      <c r="L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5"/>
      <c r="C102" s="10"/>
      <c r="D102" s="146" t="s">
        <v>2662</v>
      </c>
      <c r="E102" s="147"/>
      <c r="F102" s="147"/>
      <c r="G102" s="147"/>
      <c r="H102" s="147"/>
      <c r="I102" s="147"/>
      <c r="J102" s="148">
        <f>J170</f>
        <v>0</v>
      </c>
      <c r="K102" s="10"/>
      <c r="L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1"/>
      <c r="C103" s="9"/>
      <c r="D103" s="142" t="s">
        <v>321</v>
      </c>
      <c r="E103" s="143"/>
      <c r="F103" s="143"/>
      <c r="G103" s="143"/>
      <c r="H103" s="143"/>
      <c r="I103" s="143"/>
      <c r="J103" s="144">
        <f>J186</f>
        <v>0</v>
      </c>
      <c r="K103" s="9"/>
      <c r="L103" s="14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322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17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1" t="str">
        <f>E7</f>
        <v>Stavební úpravy požární zbrojnice Verdek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119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E9</f>
        <v>3 - Ústřední vytápění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7"/>
      <c r="E117" s="37"/>
      <c r="F117" s="26" t="str">
        <f>F12</f>
        <v xml:space="preserve"> </v>
      </c>
      <c r="G117" s="37"/>
      <c r="H117" s="37"/>
      <c r="I117" s="31" t="s">
        <v>23</v>
      </c>
      <c r="J117" s="68" t="str">
        <f>IF(J12="","",J12)</f>
        <v>28. 2. 2024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05" customHeight="1">
      <c r="A119" s="37"/>
      <c r="B119" s="38"/>
      <c r="C119" s="31" t="s">
        <v>25</v>
      </c>
      <c r="D119" s="37"/>
      <c r="E119" s="37"/>
      <c r="F119" s="26" t="str">
        <f>E15</f>
        <v>Město Dvůr Králové n.L., nám. TGM 68, D.K.n.L.</v>
      </c>
      <c r="G119" s="37"/>
      <c r="H119" s="37"/>
      <c r="I119" s="31" t="s">
        <v>31</v>
      </c>
      <c r="J119" s="35" t="str">
        <f>E21</f>
        <v>Projektis spol. s r.o., Legionářská 562, D.K.n.L.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29</v>
      </c>
      <c r="D120" s="37"/>
      <c r="E120" s="37"/>
      <c r="F120" s="26" t="str">
        <f>IF(E18="","",E18)</f>
        <v>Vyplň údaj</v>
      </c>
      <c r="G120" s="37"/>
      <c r="H120" s="37"/>
      <c r="I120" s="31" t="s">
        <v>34</v>
      </c>
      <c r="J120" s="35" t="str">
        <f>E24</f>
        <v>ing. V. Švehla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49"/>
      <c r="B122" s="150"/>
      <c r="C122" s="151" t="s">
        <v>323</v>
      </c>
      <c r="D122" s="152" t="s">
        <v>62</v>
      </c>
      <c r="E122" s="152" t="s">
        <v>58</v>
      </c>
      <c r="F122" s="152" t="s">
        <v>59</v>
      </c>
      <c r="G122" s="152" t="s">
        <v>324</v>
      </c>
      <c r="H122" s="152" t="s">
        <v>325</v>
      </c>
      <c r="I122" s="152" t="s">
        <v>326</v>
      </c>
      <c r="J122" s="152" t="s">
        <v>292</v>
      </c>
      <c r="K122" s="153" t="s">
        <v>327</v>
      </c>
      <c r="L122" s="154"/>
      <c r="M122" s="85" t="s">
        <v>1</v>
      </c>
      <c r="N122" s="86" t="s">
        <v>41</v>
      </c>
      <c r="O122" s="86" t="s">
        <v>328</v>
      </c>
      <c r="P122" s="86" t="s">
        <v>329</v>
      </c>
      <c r="Q122" s="86" t="s">
        <v>330</v>
      </c>
      <c r="R122" s="86" t="s">
        <v>331</v>
      </c>
      <c r="S122" s="86" t="s">
        <v>332</v>
      </c>
      <c r="T122" s="87" t="s">
        <v>333</v>
      </c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</row>
    <row r="123" s="2" customFormat="1" ht="22.8" customHeight="1">
      <c r="A123" s="37"/>
      <c r="B123" s="38"/>
      <c r="C123" s="92" t="s">
        <v>334</v>
      </c>
      <c r="D123" s="37"/>
      <c r="E123" s="37"/>
      <c r="F123" s="37"/>
      <c r="G123" s="37"/>
      <c r="H123" s="37"/>
      <c r="I123" s="37"/>
      <c r="J123" s="155">
        <f>BK123</f>
        <v>0</v>
      </c>
      <c r="K123" s="37"/>
      <c r="L123" s="38"/>
      <c r="M123" s="88"/>
      <c r="N123" s="72"/>
      <c r="O123" s="89"/>
      <c r="P123" s="156">
        <f>P124+P186</f>
        <v>0</v>
      </c>
      <c r="Q123" s="89"/>
      <c r="R123" s="156">
        <f>R124+R186</f>
        <v>0.81098568469999999</v>
      </c>
      <c r="S123" s="89"/>
      <c r="T123" s="157">
        <f>T124+T186</f>
        <v>0.96425000000000005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76</v>
      </c>
      <c r="AU123" s="18" t="s">
        <v>294</v>
      </c>
      <c r="BK123" s="158">
        <f>BK124+BK186</f>
        <v>0</v>
      </c>
    </row>
    <row r="124" s="12" customFormat="1" ht="25.92" customHeight="1">
      <c r="A124" s="12"/>
      <c r="B124" s="159"/>
      <c r="C124" s="12"/>
      <c r="D124" s="160" t="s">
        <v>76</v>
      </c>
      <c r="E124" s="161" t="s">
        <v>1320</v>
      </c>
      <c r="F124" s="161" t="s">
        <v>1321</v>
      </c>
      <c r="G124" s="12"/>
      <c r="H124" s="12"/>
      <c r="I124" s="162"/>
      <c r="J124" s="163">
        <f>BK124</f>
        <v>0</v>
      </c>
      <c r="K124" s="12"/>
      <c r="L124" s="159"/>
      <c r="M124" s="164"/>
      <c r="N124" s="165"/>
      <c r="O124" s="165"/>
      <c r="P124" s="166">
        <f>P125+P133+P143+P157+P170</f>
        <v>0</v>
      </c>
      <c r="Q124" s="165"/>
      <c r="R124" s="166">
        <f>R125+R133+R143+R157+R170</f>
        <v>0.81098568469999999</v>
      </c>
      <c r="S124" s="165"/>
      <c r="T124" s="167">
        <f>T125+T133+T143+T157+T170</f>
        <v>0.96425000000000005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85</v>
      </c>
      <c r="AT124" s="168" t="s">
        <v>76</v>
      </c>
      <c r="AU124" s="168" t="s">
        <v>77</v>
      </c>
      <c r="AY124" s="160" t="s">
        <v>337</v>
      </c>
      <c r="BK124" s="169">
        <f>BK125+BK133+BK143+BK157+BK170</f>
        <v>0</v>
      </c>
    </row>
    <row r="125" s="12" customFormat="1" ht="22.8" customHeight="1">
      <c r="A125" s="12"/>
      <c r="B125" s="159"/>
      <c r="C125" s="12"/>
      <c r="D125" s="160" t="s">
        <v>76</v>
      </c>
      <c r="E125" s="170" t="s">
        <v>2663</v>
      </c>
      <c r="F125" s="170" t="s">
        <v>2664</v>
      </c>
      <c r="G125" s="12"/>
      <c r="H125" s="12"/>
      <c r="I125" s="162"/>
      <c r="J125" s="171">
        <f>BK125</f>
        <v>0</v>
      </c>
      <c r="K125" s="12"/>
      <c r="L125" s="159"/>
      <c r="M125" s="164"/>
      <c r="N125" s="165"/>
      <c r="O125" s="165"/>
      <c r="P125" s="166">
        <f>SUM(P126:P132)</f>
        <v>0</v>
      </c>
      <c r="Q125" s="165"/>
      <c r="R125" s="166">
        <f>SUM(R126:R132)</f>
        <v>0.0085294224999999998</v>
      </c>
      <c r="S125" s="165"/>
      <c r="T125" s="167">
        <f>SUM(T126:T132)</f>
        <v>0.30625000000000002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0" t="s">
        <v>85</v>
      </c>
      <c r="AT125" s="168" t="s">
        <v>76</v>
      </c>
      <c r="AU125" s="168" t="s">
        <v>8</v>
      </c>
      <c r="AY125" s="160" t="s">
        <v>337</v>
      </c>
      <c r="BK125" s="169">
        <f>SUM(BK126:BK132)</f>
        <v>0</v>
      </c>
    </row>
    <row r="126" s="2" customFormat="1" ht="24.15" customHeight="1">
      <c r="A126" s="37"/>
      <c r="B126" s="172"/>
      <c r="C126" s="173" t="s">
        <v>8</v>
      </c>
      <c r="D126" s="173" t="s">
        <v>339</v>
      </c>
      <c r="E126" s="174" t="s">
        <v>2665</v>
      </c>
      <c r="F126" s="175" t="s">
        <v>2666</v>
      </c>
      <c r="G126" s="176" t="s">
        <v>496</v>
      </c>
      <c r="H126" s="177">
        <v>1</v>
      </c>
      <c r="I126" s="178"/>
      <c r="J126" s="179">
        <f>ROUND(I126*H126,0)</f>
        <v>0</v>
      </c>
      <c r="K126" s="175" t="s">
        <v>343</v>
      </c>
      <c r="L126" s="38"/>
      <c r="M126" s="180" t="s">
        <v>1</v>
      </c>
      <c r="N126" s="181" t="s">
        <v>42</v>
      </c>
      <c r="O126" s="76"/>
      <c r="P126" s="182">
        <f>O126*H126</f>
        <v>0</v>
      </c>
      <c r="Q126" s="182">
        <v>0.00017255999999999999</v>
      </c>
      <c r="R126" s="182">
        <f>Q126*H126</f>
        <v>0.00017255999999999999</v>
      </c>
      <c r="S126" s="182">
        <v>0.30625000000000002</v>
      </c>
      <c r="T126" s="183">
        <f>S126*H126</f>
        <v>0.30625000000000002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409</v>
      </c>
      <c r="AT126" s="184" t="s">
        <v>339</v>
      </c>
      <c r="AU126" s="184" t="s">
        <v>85</v>
      </c>
      <c r="AY126" s="18" t="s">
        <v>337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</v>
      </c>
      <c r="BK126" s="185">
        <f>ROUND(I126*H126,0)</f>
        <v>0</v>
      </c>
      <c r="BL126" s="18" t="s">
        <v>409</v>
      </c>
      <c r="BM126" s="184" t="s">
        <v>85</v>
      </c>
    </row>
    <row r="127" s="2" customFormat="1" ht="49.05" customHeight="1">
      <c r="A127" s="37"/>
      <c r="B127" s="172"/>
      <c r="C127" s="173" t="s">
        <v>85</v>
      </c>
      <c r="D127" s="173" t="s">
        <v>339</v>
      </c>
      <c r="E127" s="174" t="s">
        <v>2667</v>
      </c>
      <c r="F127" s="175" t="s">
        <v>2668</v>
      </c>
      <c r="G127" s="176" t="s">
        <v>486</v>
      </c>
      <c r="H127" s="177">
        <v>1</v>
      </c>
      <c r="I127" s="178"/>
      <c r="J127" s="179">
        <f>ROUND(I127*H127,0)</f>
        <v>0</v>
      </c>
      <c r="K127" s="175" t="s">
        <v>343</v>
      </c>
      <c r="L127" s="38"/>
      <c r="M127" s="180" t="s">
        <v>1</v>
      </c>
      <c r="N127" s="181" t="s">
        <v>42</v>
      </c>
      <c r="O127" s="76"/>
      <c r="P127" s="182">
        <f>O127*H127</f>
        <v>0</v>
      </c>
      <c r="Q127" s="182">
        <v>0.0083568624999999994</v>
      </c>
      <c r="R127" s="182">
        <f>Q127*H127</f>
        <v>0.0083568624999999994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409</v>
      </c>
      <c r="AT127" s="184" t="s">
        <v>339</v>
      </c>
      <c r="AU127" s="184" t="s">
        <v>85</v>
      </c>
      <c r="AY127" s="18" t="s">
        <v>337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</v>
      </c>
      <c r="BK127" s="185">
        <f>ROUND(I127*H127,0)</f>
        <v>0</v>
      </c>
      <c r="BL127" s="18" t="s">
        <v>409</v>
      </c>
      <c r="BM127" s="184" t="s">
        <v>91</v>
      </c>
    </row>
    <row r="128" s="2" customFormat="1" ht="55.5" customHeight="1">
      <c r="A128" s="37"/>
      <c r="B128" s="172"/>
      <c r="C128" s="173" t="s">
        <v>88</v>
      </c>
      <c r="D128" s="173" t="s">
        <v>339</v>
      </c>
      <c r="E128" s="174" t="s">
        <v>2669</v>
      </c>
      <c r="F128" s="175" t="s">
        <v>2670</v>
      </c>
      <c r="G128" s="176" t="s">
        <v>486</v>
      </c>
      <c r="H128" s="177">
        <v>1</v>
      </c>
      <c r="I128" s="178"/>
      <c r="J128" s="179">
        <f>ROUND(I128*H128,0)</f>
        <v>0</v>
      </c>
      <c r="K128" s="175" t="s">
        <v>1</v>
      </c>
      <c r="L128" s="38"/>
      <c r="M128" s="180" t="s">
        <v>1</v>
      </c>
      <c r="N128" s="181" t="s">
        <v>42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409</v>
      </c>
      <c r="AT128" s="184" t="s">
        <v>339</v>
      </c>
      <c r="AU128" s="184" t="s">
        <v>85</v>
      </c>
      <c r="AY128" s="18" t="s">
        <v>337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</v>
      </c>
      <c r="BK128" s="185">
        <f>ROUND(I128*H128,0)</f>
        <v>0</v>
      </c>
      <c r="BL128" s="18" t="s">
        <v>409</v>
      </c>
      <c r="BM128" s="184" t="s">
        <v>97</v>
      </c>
    </row>
    <row r="129" s="2" customFormat="1" ht="16.5" customHeight="1">
      <c r="A129" s="37"/>
      <c r="B129" s="172"/>
      <c r="C129" s="173" t="s">
        <v>91</v>
      </c>
      <c r="D129" s="173" t="s">
        <v>339</v>
      </c>
      <c r="E129" s="174" t="s">
        <v>2671</v>
      </c>
      <c r="F129" s="175" t="s">
        <v>2672</v>
      </c>
      <c r="G129" s="176" t="s">
        <v>486</v>
      </c>
      <c r="H129" s="177">
        <v>1</v>
      </c>
      <c r="I129" s="178"/>
      <c r="J129" s="179">
        <f>ROUND(I129*H129,0)</f>
        <v>0</v>
      </c>
      <c r="K129" s="175" t="s">
        <v>1</v>
      </c>
      <c r="L129" s="38"/>
      <c r="M129" s="180" t="s">
        <v>1</v>
      </c>
      <c r="N129" s="181" t="s">
        <v>42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409</v>
      </c>
      <c r="AT129" s="184" t="s">
        <v>339</v>
      </c>
      <c r="AU129" s="184" t="s">
        <v>85</v>
      </c>
      <c r="AY129" s="18" t="s">
        <v>337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</v>
      </c>
      <c r="BK129" s="185">
        <f>ROUND(I129*H129,0)</f>
        <v>0</v>
      </c>
      <c r="BL129" s="18" t="s">
        <v>409</v>
      </c>
      <c r="BM129" s="184" t="s">
        <v>376</v>
      </c>
    </row>
    <row r="130" s="2" customFormat="1" ht="24.15" customHeight="1">
      <c r="A130" s="37"/>
      <c r="B130" s="172"/>
      <c r="C130" s="173" t="s">
        <v>94</v>
      </c>
      <c r="D130" s="173" t="s">
        <v>339</v>
      </c>
      <c r="E130" s="174" t="s">
        <v>2673</v>
      </c>
      <c r="F130" s="175" t="s">
        <v>2674</v>
      </c>
      <c r="G130" s="176" t="s">
        <v>486</v>
      </c>
      <c r="H130" s="177">
        <v>1</v>
      </c>
      <c r="I130" s="178"/>
      <c r="J130" s="179">
        <f>ROUND(I130*H130,0)</f>
        <v>0</v>
      </c>
      <c r="K130" s="175" t="s">
        <v>1</v>
      </c>
      <c r="L130" s="38"/>
      <c r="M130" s="180" t="s">
        <v>1</v>
      </c>
      <c r="N130" s="181" t="s">
        <v>42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409</v>
      </c>
      <c r="AT130" s="184" t="s">
        <v>339</v>
      </c>
      <c r="AU130" s="184" t="s">
        <v>85</v>
      </c>
      <c r="AY130" s="18" t="s">
        <v>337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</v>
      </c>
      <c r="BK130" s="185">
        <f>ROUND(I130*H130,0)</f>
        <v>0</v>
      </c>
      <c r="BL130" s="18" t="s">
        <v>409</v>
      </c>
      <c r="BM130" s="184" t="s">
        <v>384</v>
      </c>
    </row>
    <row r="131" s="2" customFormat="1" ht="16.5" customHeight="1">
      <c r="A131" s="37"/>
      <c r="B131" s="172"/>
      <c r="C131" s="173" t="s">
        <v>97</v>
      </c>
      <c r="D131" s="173" t="s">
        <v>339</v>
      </c>
      <c r="E131" s="174" t="s">
        <v>2675</v>
      </c>
      <c r="F131" s="175" t="s">
        <v>2676</v>
      </c>
      <c r="G131" s="176" t="s">
        <v>486</v>
      </c>
      <c r="H131" s="177">
        <v>1</v>
      </c>
      <c r="I131" s="178"/>
      <c r="J131" s="179">
        <f>ROUND(I131*H131,0)</f>
        <v>0</v>
      </c>
      <c r="K131" s="175" t="s">
        <v>1</v>
      </c>
      <c r="L131" s="38"/>
      <c r="M131" s="180" t="s">
        <v>1</v>
      </c>
      <c r="N131" s="181" t="s">
        <v>42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409</v>
      </c>
      <c r="AT131" s="184" t="s">
        <v>339</v>
      </c>
      <c r="AU131" s="184" t="s">
        <v>85</v>
      </c>
      <c r="AY131" s="18" t="s">
        <v>337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</v>
      </c>
      <c r="BK131" s="185">
        <f>ROUND(I131*H131,0)</f>
        <v>0</v>
      </c>
      <c r="BL131" s="18" t="s">
        <v>409</v>
      </c>
      <c r="BM131" s="184" t="s">
        <v>390</v>
      </c>
    </row>
    <row r="132" s="2" customFormat="1" ht="37.8" customHeight="1">
      <c r="A132" s="37"/>
      <c r="B132" s="172"/>
      <c r="C132" s="173" t="s">
        <v>372</v>
      </c>
      <c r="D132" s="173" t="s">
        <v>339</v>
      </c>
      <c r="E132" s="174" t="s">
        <v>2677</v>
      </c>
      <c r="F132" s="175" t="s">
        <v>2678</v>
      </c>
      <c r="G132" s="176" t="s">
        <v>403</v>
      </c>
      <c r="H132" s="177">
        <v>0.87</v>
      </c>
      <c r="I132" s="178"/>
      <c r="J132" s="179">
        <f>ROUND(I132*H132,0)</f>
        <v>0</v>
      </c>
      <c r="K132" s="175" t="s">
        <v>343</v>
      </c>
      <c r="L132" s="38"/>
      <c r="M132" s="180" t="s">
        <v>1</v>
      </c>
      <c r="N132" s="181" t="s">
        <v>42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409</v>
      </c>
      <c r="AT132" s="184" t="s">
        <v>339</v>
      </c>
      <c r="AU132" s="184" t="s">
        <v>85</v>
      </c>
      <c r="AY132" s="18" t="s">
        <v>337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</v>
      </c>
      <c r="BK132" s="185">
        <f>ROUND(I132*H132,0)</f>
        <v>0</v>
      </c>
      <c r="BL132" s="18" t="s">
        <v>409</v>
      </c>
      <c r="BM132" s="184" t="s">
        <v>399</v>
      </c>
    </row>
    <row r="133" s="12" customFormat="1" ht="22.8" customHeight="1">
      <c r="A133" s="12"/>
      <c r="B133" s="159"/>
      <c r="C133" s="12"/>
      <c r="D133" s="160" t="s">
        <v>76</v>
      </c>
      <c r="E133" s="170" t="s">
        <v>2679</v>
      </c>
      <c r="F133" s="170" t="s">
        <v>2680</v>
      </c>
      <c r="G133" s="12"/>
      <c r="H133" s="12"/>
      <c r="I133" s="162"/>
      <c r="J133" s="171">
        <f>BK133</f>
        <v>0</v>
      </c>
      <c r="K133" s="12"/>
      <c r="L133" s="159"/>
      <c r="M133" s="164"/>
      <c r="N133" s="165"/>
      <c r="O133" s="165"/>
      <c r="P133" s="166">
        <f>SUM(P134:P142)</f>
        <v>0</v>
      </c>
      <c r="Q133" s="165"/>
      <c r="R133" s="166">
        <f>SUM(R134:R142)</f>
        <v>0.17258836179999998</v>
      </c>
      <c r="S133" s="165"/>
      <c r="T133" s="167">
        <f>SUM(T134:T142)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0" t="s">
        <v>85</v>
      </c>
      <c r="AT133" s="168" t="s">
        <v>76</v>
      </c>
      <c r="AU133" s="168" t="s">
        <v>8</v>
      </c>
      <c r="AY133" s="160" t="s">
        <v>337</v>
      </c>
      <c r="BK133" s="169">
        <f>SUM(BK134:BK142)</f>
        <v>0</v>
      </c>
    </row>
    <row r="134" s="2" customFormat="1" ht="33" customHeight="1">
      <c r="A134" s="37"/>
      <c r="B134" s="172"/>
      <c r="C134" s="173" t="s">
        <v>376</v>
      </c>
      <c r="D134" s="173" t="s">
        <v>339</v>
      </c>
      <c r="E134" s="174" t="s">
        <v>2681</v>
      </c>
      <c r="F134" s="175" t="s">
        <v>2682</v>
      </c>
      <c r="G134" s="176" t="s">
        <v>496</v>
      </c>
      <c r="H134" s="177">
        <v>1</v>
      </c>
      <c r="I134" s="178"/>
      <c r="J134" s="179">
        <f>ROUND(I134*H134,0)</f>
        <v>0</v>
      </c>
      <c r="K134" s="175" t="s">
        <v>343</v>
      </c>
      <c r="L134" s="38"/>
      <c r="M134" s="180" t="s">
        <v>1</v>
      </c>
      <c r="N134" s="181" t="s">
        <v>42</v>
      </c>
      <c r="O134" s="76"/>
      <c r="P134" s="182">
        <f>O134*H134</f>
        <v>0</v>
      </c>
      <c r="Q134" s="182">
        <v>0.028344000000000001</v>
      </c>
      <c r="R134" s="182">
        <f>Q134*H134</f>
        <v>0.028344000000000001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409</v>
      </c>
      <c r="AT134" s="184" t="s">
        <v>339</v>
      </c>
      <c r="AU134" s="184" t="s">
        <v>85</v>
      </c>
      <c r="AY134" s="18" t="s">
        <v>337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</v>
      </c>
      <c r="BK134" s="185">
        <f>ROUND(I134*H134,0)</f>
        <v>0</v>
      </c>
      <c r="BL134" s="18" t="s">
        <v>409</v>
      </c>
      <c r="BM134" s="184" t="s">
        <v>409</v>
      </c>
    </row>
    <row r="135" s="2" customFormat="1" ht="16.5" customHeight="1">
      <c r="A135" s="37"/>
      <c r="B135" s="172"/>
      <c r="C135" s="173" t="s">
        <v>380</v>
      </c>
      <c r="D135" s="173" t="s">
        <v>339</v>
      </c>
      <c r="E135" s="174" t="s">
        <v>2683</v>
      </c>
      <c r="F135" s="175" t="s">
        <v>2684</v>
      </c>
      <c r="G135" s="176" t="s">
        <v>486</v>
      </c>
      <c r="H135" s="177">
        <v>10</v>
      </c>
      <c r="I135" s="178"/>
      <c r="J135" s="179">
        <f>ROUND(I135*H135,0)</f>
        <v>0</v>
      </c>
      <c r="K135" s="175" t="s">
        <v>343</v>
      </c>
      <c r="L135" s="38"/>
      <c r="M135" s="180" t="s">
        <v>1</v>
      </c>
      <c r="N135" s="181" t="s">
        <v>42</v>
      </c>
      <c r="O135" s="76"/>
      <c r="P135" s="182">
        <f>O135*H135</f>
        <v>0</v>
      </c>
      <c r="Q135" s="182">
        <v>0.0011243</v>
      </c>
      <c r="R135" s="182">
        <f>Q135*H135</f>
        <v>0.011243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409</v>
      </c>
      <c r="AT135" s="184" t="s">
        <v>339</v>
      </c>
      <c r="AU135" s="184" t="s">
        <v>85</v>
      </c>
      <c r="AY135" s="18" t="s">
        <v>337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</v>
      </c>
      <c r="BK135" s="185">
        <f>ROUND(I135*H135,0)</f>
        <v>0</v>
      </c>
      <c r="BL135" s="18" t="s">
        <v>409</v>
      </c>
      <c r="BM135" s="184" t="s">
        <v>420</v>
      </c>
    </row>
    <row r="136" s="2" customFormat="1" ht="37.8" customHeight="1">
      <c r="A136" s="37"/>
      <c r="B136" s="172"/>
      <c r="C136" s="173" t="s">
        <v>384</v>
      </c>
      <c r="D136" s="173" t="s">
        <v>339</v>
      </c>
      <c r="E136" s="174" t="s">
        <v>2685</v>
      </c>
      <c r="F136" s="175" t="s">
        <v>2686</v>
      </c>
      <c r="G136" s="176" t="s">
        <v>486</v>
      </c>
      <c r="H136" s="177">
        <v>1</v>
      </c>
      <c r="I136" s="178"/>
      <c r="J136" s="179">
        <f>ROUND(I136*H136,0)</f>
        <v>0</v>
      </c>
      <c r="K136" s="175" t="s">
        <v>343</v>
      </c>
      <c r="L136" s="38"/>
      <c r="M136" s="180" t="s">
        <v>1</v>
      </c>
      <c r="N136" s="181" t="s">
        <v>42</v>
      </c>
      <c r="O136" s="76"/>
      <c r="P136" s="182">
        <f>O136*H136</f>
        <v>0</v>
      </c>
      <c r="Q136" s="182">
        <v>0.1194337306</v>
      </c>
      <c r="R136" s="182">
        <f>Q136*H136</f>
        <v>0.1194337306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409</v>
      </c>
      <c r="AT136" s="184" t="s">
        <v>339</v>
      </c>
      <c r="AU136" s="184" t="s">
        <v>85</v>
      </c>
      <c r="AY136" s="18" t="s">
        <v>337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</v>
      </c>
      <c r="BK136" s="185">
        <f>ROUND(I136*H136,0)</f>
        <v>0</v>
      </c>
      <c r="BL136" s="18" t="s">
        <v>409</v>
      </c>
      <c r="BM136" s="184" t="s">
        <v>430</v>
      </c>
    </row>
    <row r="137" s="2" customFormat="1" ht="37.8" customHeight="1">
      <c r="A137" s="37"/>
      <c r="B137" s="172"/>
      <c r="C137" s="173" t="s">
        <v>388</v>
      </c>
      <c r="D137" s="173" t="s">
        <v>339</v>
      </c>
      <c r="E137" s="174" t="s">
        <v>2687</v>
      </c>
      <c r="F137" s="175" t="s">
        <v>2688</v>
      </c>
      <c r="G137" s="176" t="s">
        <v>486</v>
      </c>
      <c r="H137" s="177">
        <v>1</v>
      </c>
      <c r="I137" s="178"/>
      <c r="J137" s="179">
        <f>ROUND(I137*H137,0)</f>
        <v>0</v>
      </c>
      <c r="K137" s="175" t="s">
        <v>343</v>
      </c>
      <c r="L137" s="38"/>
      <c r="M137" s="180" t="s">
        <v>1</v>
      </c>
      <c r="N137" s="181" t="s">
        <v>42</v>
      </c>
      <c r="O137" s="76"/>
      <c r="P137" s="182">
        <f>O137*H137</f>
        <v>0</v>
      </c>
      <c r="Q137" s="182">
        <v>0.0113687645</v>
      </c>
      <c r="R137" s="182">
        <f>Q137*H137</f>
        <v>0.0113687645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409</v>
      </c>
      <c r="AT137" s="184" t="s">
        <v>339</v>
      </c>
      <c r="AU137" s="184" t="s">
        <v>85</v>
      </c>
      <c r="AY137" s="18" t="s">
        <v>337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</v>
      </c>
      <c r="BK137" s="185">
        <f>ROUND(I137*H137,0)</f>
        <v>0</v>
      </c>
      <c r="BL137" s="18" t="s">
        <v>409</v>
      </c>
      <c r="BM137" s="184" t="s">
        <v>447</v>
      </c>
    </row>
    <row r="138" s="2" customFormat="1" ht="37.8" customHeight="1">
      <c r="A138" s="37"/>
      <c r="B138" s="172"/>
      <c r="C138" s="173" t="s">
        <v>390</v>
      </c>
      <c r="D138" s="173" t="s">
        <v>339</v>
      </c>
      <c r="E138" s="174" t="s">
        <v>2689</v>
      </c>
      <c r="F138" s="175" t="s">
        <v>2690</v>
      </c>
      <c r="G138" s="176" t="s">
        <v>486</v>
      </c>
      <c r="H138" s="177">
        <v>1</v>
      </c>
      <c r="I138" s="178"/>
      <c r="J138" s="179">
        <f>ROUND(I138*H138,0)</f>
        <v>0</v>
      </c>
      <c r="K138" s="175" t="s">
        <v>343</v>
      </c>
      <c r="L138" s="38"/>
      <c r="M138" s="180" t="s">
        <v>1</v>
      </c>
      <c r="N138" s="181" t="s">
        <v>42</v>
      </c>
      <c r="O138" s="76"/>
      <c r="P138" s="182">
        <f>O138*H138</f>
        <v>0</v>
      </c>
      <c r="Q138" s="182">
        <v>0.001452</v>
      </c>
      <c r="R138" s="182">
        <f>Q138*H138</f>
        <v>0.001452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409</v>
      </c>
      <c r="AT138" s="184" t="s">
        <v>339</v>
      </c>
      <c r="AU138" s="184" t="s">
        <v>85</v>
      </c>
      <c r="AY138" s="18" t="s">
        <v>337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</v>
      </c>
      <c r="BK138" s="185">
        <f>ROUND(I138*H138,0)</f>
        <v>0</v>
      </c>
      <c r="BL138" s="18" t="s">
        <v>409</v>
      </c>
      <c r="BM138" s="184" t="s">
        <v>466</v>
      </c>
    </row>
    <row r="139" s="2" customFormat="1" ht="37.8" customHeight="1">
      <c r="A139" s="37"/>
      <c r="B139" s="172"/>
      <c r="C139" s="173" t="s">
        <v>394</v>
      </c>
      <c r="D139" s="173" t="s">
        <v>339</v>
      </c>
      <c r="E139" s="174" t="s">
        <v>2691</v>
      </c>
      <c r="F139" s="175" t="s">
        <v>2692</v>
      </c>
      <c r="G139" s="176" t="s">
        <v>496</v>
      </c>
      <c r="H139" s="177">
        <v>1</v>
      </c>
      <c r="I139" s="178"/>
      <c r="J139" s="179">
        <f>ROUND(I139*H139,0)</f>
        <v>0</v>
      </c>
      <c r="K139" s="175" t="s">
        <v>343</v>
      </c>
      <c r="L139" s="38"/>
      <c r="M139" s="180" t="s">
        <v>1</v>
      </c>
      <c r="N139" s="181" t="s">
        <v>42</v>
      </c>
      <c r="O139" s="76"/>
      <c r="P139" s="182">
        <f>O139*H139</f>
        <v>0</v>
      </c>
      <c r="Q139" s="182">
        <v>0.00074686670000000002</v>
      </c>
      <c r="R139" s="182">
        <f>Q139*H139</f>
        <v>0.00074686670000000002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409</v>
      </c>
      <c r="AT139" s="184" t="s">
        <v>339</v>
      </c>
      <c r="AU139" s="184" t="s">
        <v>85</v>
      </c>
      <c r="AY139" s="18" t="s">
        <v>337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</v>
      </c>
      <c r="BK139" s="185">
        <f>ROUND(I139*H139,0)</f>
        <v>0</v>
      </c>
      <c r="BL139" s="18" t="s">
        <v>409</v>
      </c>
      <c r="BM139" s="184" t="s">
        <v>477</v>
      </c>
    </row>
    <row r="140" s="2" customFormat="1" ht="21.75" customHeight="1">
      <c r="A140" s="37"/>
      <c r="B140" s="172"/>
      <c r="C140" s="173" t="s">
        <v>399</v>
      </c>
      <c r="D140" s="173" t="s">
        <v>339</v>
      </c>
      <c r="E140" s="174" t="s">
        <v>2693</v>
      </c>
      <c r="F140" s="175" t="s">
        <v>2694</v>
      </c>
      <c r="G140" s="176" t="s">
        <v>496</v>
      </c>
      <c r="H140" s="177">
        <v>1</v>
      </c>
      <c r="I140" s="178"/>
      <c r="J140" s="179">
        <f>ROUND(I140*H140,0)</f>
        <v>0</v>
      </c>
      <c r="K140" s="175" t="s">
        <v>1</v>
      </c>
      <c r="L140" s="38"/>
      <c r="M140" s="180" t="s">
        <v>1</v>
      </c>
      <c r="N140" s="181" t="s">
        <v>42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409</v>
      </c>
      <c r="AT140" s="184" t="s">
        <v>339</v>
      </c>
      <c r="AU140" s="184" t="s">
        <v>85</v>
      </c>
      <c r="AY140" s="18" t="s">
        <v>337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</v>
      </c>
      <c r="BK140" s="185">
        <f>ROUND(I140*H140,0)</f>
        <v>0</v>
      </c>
      <c r="BL140" s="18" t="s">
        <v>409</v>
      </c>
      <c r="BM140" s="184" t="s">
        <v>488</v>
      </c>
    </row>
    <row r="141" s="2" customFormat="1" ht="21.75" customHeight="1">
      <c r="A141" s="37"/>
      <c r="B141" s="172"/>
      <c r="C141" s="173" t="s">
        <v>9</v>
      </c>
      <c r="D141" s="173" t="s">
        <v>339</v>
      </c>
      <c r="E141" s="174" t="s">
        <v>2695</v>
      </c>
      <c r="F141" s="175" t="s">
        <v>2696</v>
      </c>
      <c r="G141" s="176" t="s">
        <v>496</v>
      </c>
      <c r="H141" s="177">
        <v>1</v>
      </c>
      <c r="I141" s="178"/>
      <c r="J141" s="179">
        <f>ROUND(I141*H141,0)</f>
        <v>0</v>
      </c>
      <c r="K141" s="175" t="s">
        <v>1</v>
      </c>
      <c r="L141" s="38"/>
      <c r="M141" s="180" t="s">
        <v>1</v>
      </c>
      <c r="N141" s="181" t="s">
        <v>42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409</v>
      </c>
      <c r="AT141" s="184" t="s">
        <v>339</v>
      </c>
      <c r="AU141" s="184" t="s">
        <v>85</v>
      </c>
      <c r="AY141" s="18" t="s">
        <v>337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</v>
      </c>
      <c r="BK141" s="185">
        <f>ROUND(I141*H141,0)</f>
        <v>0</v>
      </c>
      <c r="BL141" s="18" t="s">
        <v>409</v>
      </c>
      <c r="BM141" s="184" t="s">
        <v>498</v>
      </c>
    </row>
    <row r="142" s="2" customFormat="1" ht="44.25" customHeight="1">
      <c r="A142" s="37"/>
      <c r="B142" s="172"/>
      <c r="C142" s="173" t="s">
        <v>409</v>
      </c>
      <c r="D142" s="173" t="s">
        <v>339</v>
      </c>
      <c r="E142" s="174" t="s">
        <v>2697</v>
      </c>
      <c r="F142" s="175" t="s">
        <v>2698</v>
      </c>
      <c r="G142" s="176" t="s">
        <v>403</v>
      </c>
      <c r="H142" s="177">
        <v>0.17399999999999999</v>
      </c>
      <c r="I142" s="178"/>
      <c r="J142" s="179">
        <f>ROUND(I142*H142,0)</f>
        <v>0</v>
      </c>
      <c r="K142" s="175" t="s">
        <v>343</v>
      </c>
      <c r="L142" s="38"/>
      <c r="M142" s="180" t="s">
        <v>1</v>
      </c>
      <c r="N142" s="181" t="s">
        <v>42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409</v>
      </c>
      <c r="AT142" s="184" t="s">
        <v>339</v>
      </c>
      <c r="AU142" s="184" t="s">
        <v>85</v>
      </c>
      <c r="AY142" s="18" t="s">
        <v>337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</v>
      </c>
      <c r="BK142" s="185">
        <f>ROUND(I142*H142,0)</f>
        <v>0</v>
      </c>
      <c r="BL142" s="18" t="s">
        <v>409</v>
      </c>
      <c r="BM142" s="184" t="s">
        <v>506</v>
      </c>
    </row>
    <row r="143" s="12" customFormat="1" ht="22.8" customHeight="1">
      <c r="A143" s="12"/>
      <c r="B143" s="159"/>
      <c r="C143" s="12"/>
      <c r="D143" s="160" t="s">
        <v>76</v>
      </c>
      <c r="E143" s="170" t="s">
        <v>2699</v>
      </c>
      <c r="F143" s="170" t="s">
        <v>2700</v>
      </c>
      <c r="G143" s="12"/>
      <c r="H143" s="12"/>
      <c r="I143" s="162"/>
      <c r="J143" s="171">
        <f>BK143</f>
        <v>0</v>
      </c>
      <c r="K143" s="12"/>
      <c r="L143" s="159"/>
      <c r="M143" s="164"/>
      <c r="N143" s="165"/>
      <c r="O143" s="165"/>
      <c r="P143" s="166">
        <f>SUM(P144:P156)</f>
        <v>0</v>
      </c>
      <c r="Q143" s="165"/>
      <c r="R143" s="166">
        <f>SUM(R144:R156)</f>
        <v>0.12342971999999999</v>
      </c>
      <c r="S143" s="165"/>
      <c r="T143" s="167">
        <f>SUM(T144:T156)</f>
        <v>0.16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0" t="s">
        <v>85</v>
      </c>
      <c r="AT143" s="168" t="s">
        <v>76</v>
      </c>
      <c r="AU143" s="168" t="s">
        <v>8</v>
      </c>
      <c r="AY143" s="160" t="s">
        <v>337</v>
      </c>
      <c r="BK143" s="169">
        <f>SUM(BK144:BK156)</f>
        <v>0</v>
      </c>
    </row>
    <row r="144" s="2" customFormat="1" ht="24.15" customHeight="1">
      <c r="A144" s="37"/>
      <c r="B144" s="172"/>
      <c r="C144" s="173" t="s">
        <v>207</v>
      </c>
      <c r="D144" s="173" t="s">
        <v>339</v>
      </c>
      <c r="E144" s="174" t="s">
        <v>2701</v>
      </c>
      <c r="F144" s="175" t="s">
        <v>2702</v>
      </c>
      <c r="G144" s="176" t="s">
        <v>433</v>
      </c>
      <c r="H144" s="177">
        <v>50</v>
      </c>
      <c r="I144" s="178"/>
      <c r="J144" s="179">
        <f>ROUND(I144*H144,0)</f>
        <v>0</v>
      </c>
      <c r="K144" s="175" t="s">
        <v>343</v>
      </c>
      <c r="L144" s="38"/>
      <c r="M144" s="180" t="s">
        <v>1</v>
      </c>
      <c r="N144" s="181" t="s">
        <v>42</v>
      </c>
      <c r="O144" s="76"/>
      <c r="P144" s="182">
        <f>O144*H144</f>
        <v>0</v>
      </c>
      <c r="Q144" s="182">
        <v>1.995E-05</v>
      </c>
      <c r="R144" s="182">
        <f>Q144*H144</f>
        <v>0.00099750000000000012</v>
      </c>
      <c r="S144" s="182">
        <v>0.0032000000000000002</v>
      </c>
      <c r="T144" s="183">
        <f>S144*H144</f>
        <v>0.16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409</v>
      </c>
      <c r="AT144" s="184" t="s">
        <v>339</v>
      </c>
      <c r="AU144" s="184" t="s">
        <v>85</v>
      </c>
      <c r="AY144" s="18" t="s">
        <v>337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</v>
      </c>
      <c r="BK144" s="185">
        <f>ROUND(I144*H144,0)</f>
        <v>0</v>
      </c>
      <c r="BL144" s="18" t="s">
        <v>409</v>
      </c>
      <c r="BM144" s="184" t="s">
        <v>518</v>
      </c>
    </row>
    <row r="145" s="2" customFormat="1" ht="24.15" customHeight="1">
      <c r="A145" s="37"/>
      <c r="B145" s="172"/>
      <c r="C145" s="173" t="s">
        <v>420</v>
      </c>
      <c r="D145" s="173" t="s">
        <v>339</v>
      </c>
      <c r="E145" s="174" t="s">
        <v>2703</v>
      </c>
      <c r="F145" s="175" t="s">
        <v>2704</v>
      </c>
      <c r="G145" s="176" t="s">
        <v>433</v>
      </c>
      <c r="H145" s="177">
        <v>75</v>
      </c>
      <c r="I145" s="178"/>
      <c r="J145" s="179">
        <f>ROUND(I145*H145,0)</f>
        <v>0</v>
      </c>
      <c r="K145" s="175" t="s">
        <v>343</v>
      </c>
      <c r="L145" s="38"/>
      <c r="M145" s="180" t="s">
        <v>1</v>
      </c>
      <c r="N145" s="181" t="s">
        <v>42</v>
      </c>
      <c r="O145" s="76"/>
      <c r="P145" s="182">
        <f>O145*H145</f>
        <v>0</v>
      </c>
      <c r="Q145" s="182">
        <v>0.00048396000000000002</v>
      </c>
      <c r="R145" s="182">
        <f>Q145*H145</f>
        <v>0.036297000000000003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409</v>
      </c>
      <c r="AT145" s="184" t="s">
        <v>339</v>
      </c>
      <c r="AU145" s="184" t="s">
        <v>85</v>
      </c>
      <c r="AY145" s="18" t="s">
        <v>337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</v>
      </c>
      <c r="BK145" s="185">
        <f>ROUND(I145*H145,0)</f>
        <v>0</v>
      </c>
      <c r="BL145" s="18" t="s">
        <v>409</v>
      </c>
      <c r="BM145" s="184" t="s">
        <v>528</v>
      </c>
    </row>
    <row r="146" s="2" customFormat="1" ht="24.15" customHeight="1">
      <c r="A146" s="37"/>
      <c r="B146" s="172"/>
      <c r="C146" s="173" t="s">
        <v>425</v>
      </c>
      <c r="D146" s="173" t="s">
        <v>339</v>
      </c>
      <c r="E146" s="174" t="s">
        <v>2705</v>
      </c>
      <c r="F146" s="175" t="s">
        <v>2706</v>
      </c>
      <c r="G146" s="176" t="s">
        <v>433</v>
      </c>
      <c r="H146" s="177">
        <v>55</v>
      </c>
      <c r="I146" s="178"/>
      <c r="J146" s="179">
        <f>ROUND(I146*H146,0)</f>
        <v>0</v>
      </c>
      <c r="K146" s="175" t="s">
        <v>343</v>
      </c>
      <c r="L146" s="38"/>
      <c r="M146" s="180" t="s">
        <v>1</v>
      </c>
      <c r="N146" s="181" t="s">
        <v>42</v>
      </c>
      <c r="O146" s="76"/>
      <c r="P146" s="182">
        <f>O146*H146</f>
        <v>0</v>
      </c>
      <c r="Q146" s="182">
        <v>0.00061301499999999996</v>
      </c>
      <c r="R146" s="182">
        <f>Q146*H146</f>
        <v>0.033715824999999998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409</v>
      </c>
      <c r="AT146" s="184" t="s">
        <v>339</v>
      </c>
      <c r="AU146" s="184" t="s">
        <v>85</v>
      </c>
      <c r="AY146" s="18" t="s">
        <v>337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</v>
      </c>
      <c r="BK146" s="185">
        <f>ROUND(I146*H146,0)</f>
        <v>0</v>
      </c>
      <c r="BL146" s="18" t="s">
        <v>409</v>
      </c>
      <c r="BM146" s="184" t="s">
        <v>538</v>
      </c>
    </row>
    <row r="147" s="2" customFormat="1" ht="24.15" customHeight="1">
      <c r="A147" s="37"/>
      <c r="B147" s="172"/>
      <c r="C147" s="173" t="s">
        <v>430</v>
      </c>
      <c r="D147" s="173" t="s">
        <v>339</v>
      </c>
      <c r="E147" s="174" t="s">
        <v>2707</v>
      </c>
      <c r="F147" s="175" t="s">
        <v>2708</v>
      </c>
      <c r="G147" s="176" t="s">
        <v>433</v>
      </c>
      <c r="H147" s="177">
        <v>25</v>
      </c>
      <c r="I147" s="178"/>
      <c r="J147" s="179">
        <f>ROUND(I147*H147,0)</f>
        <v>0</v>
      </c>
      <c r="K147" s="175" t="s">
        <v>343</v>
      </c>
      <c r="L147" s="38"/>
      <c r="M147" s="180" t="s">
        <v>1</v>
      </c>
      <c r="N147" s="181" t="s">
        <v>42</v>
      </c>
      <c r="O147" s="76"/>
      <c r="P147" s="182">
        <f>O147*H147</f>
        <v>0</v>
      </c>
      <c r="Q147" s="182">
        <v>0.00074973499999999996</v>
      </c>
      <c r="R147" s="182">
        <f>Q147*H147</f>
        <v>0.018743375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409</v>
      </c>
      <c r="AT147" s="184" t="s">
        <v>339</v>
      </c>
      <c r="AU147" s="184" t="s">
        <v>85</v>
      </c>
      <c r="AY147" s="18" t="s">
        <v>337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</v>
      </c>
      <c r="BK147" s="185">
        <f>ROUND(I147*H147,0)</f>
        <v>0</v>
      </c>
      <c r="BL147" s="18" t="s">
        <v>409</v>
      </c>
      <c r="BM147" s="184" t="s">
        <v>551</v>
      </c>
    </row>
    <row r="148" s="2" customFormat="1" ht="24.15" customHeight="1">
      <c r="A148" s="37"/>
      <c r="B148" s="172"/>
      <c r="C148" s="173" t="s">
        <v>7</v>
      </c>
      <c r="D148" s="173" t="s">
        <v>339</v>
      </c>
      <c r="E148" s="174" t="s">
        <v>2709</v>
      </c>
      <c r="F148" s="175" t="s">
        <v>2710</v>
      </c>
      <c r="G148" s="176" t="s">
        <v>433</v>
      </c>
      <c r="H148" s="177">
        <v>20</v>
      </c>
      <c r="I148" s="178"/>
      <c r="J148" s="179">
        <f>ROUND(I148*H148,0)</f>
        <v>0</v>
      </c>
      <c r="K148" s="175" t="s">
        <v>343</v>
      </c>
      <c r="L148" s="38"/>
      <c r="M148" s="180" t="s">
        <v>1</v>
      </c>
      <c r="N148" s="181" t="s">
        <v>42</v>
      </c>
      <c r="O148" s="76"/>
      <c r="P148" s="182">
        <f>O148*H148</f>
        <v>0</v>
      </c>
      <c r="Q148" s="182">
        <v>0.0012879300000000001</v>
      </c>
      <c r="R148" s="182">
        <f>Q148*H148</f>
        <v>0.0257586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409</v>
      </c>
      <c r="AT148" s="184" t="s">
        <v>339</v>
      </c>
      <c r="AU148" s="184" t="s">
        <v>85</v>
      </c>
      <c r="AY148" s="18" t="s">
        <v>337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</v>
      </c>
      <c r="BK148" s="185">
        <f>ROUND(I148*H148,0)</f>
        <v>0</v>
      </c>
      <c r="BL148" s="18" t="s">
        <v>409</v>
      </c>
      <c r="BM148" s="184" t="s">
        <v>568</v>
      </c>
    </row>
    <row r="149" s="2" customFormat="1" ht="24.15" customHeight="1">
      <c r="A149" s="37"/>
      <c r="B149" s="172"/>
      <c r="C149" s="173" t="s">
        <v>447</v>
      </c>
      <c r="D149" s="173" t="s">
        <v>339</v>
      </c>
      <c r="E149" s="174" t="s">
        <v>2711</v>
      </c>
      <c r="F149" s="175" t="s">
        <v>2712</v>
      </c>
      <c r="G149" s="176" t="s">
        <v>496</v>
      </c>
      <c r="H149" s="177">
        <v>32</v>
      </c>
      <c r="I149" s="178"/>
      <c r="J149" s="179">
        <f>ROUND(I149*H149,0)</f>
        <v>0</v>
      </c>
      <c r="K149" s="175" t="s">
        <v>343</v>
      </c>
      <c r="L149" s="38"/>
      <c r="M149" s="180" t="s">
        <v>1</v>
      </c>
      <c r="N149" s="181" t="s">
        <v>42</v>
      </c>
      <c r="O149" s="76"/>
      <c r="P149" s="182">
        <f>O149*H149</f>
        <v>0</v>
      </c>
      <c r="Q149" s="182">
        <v>1.22E-05</v>
      </c>
      <c r="R149" s="182">
        <f>Q149*H149</f>
        <v>0.0003904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409</v>
      </c>
      <c r="AT149" s="184" t="s">
        <v>339</v>
      </c>
      <c r="AU149" s="184" t="s">
        <v>85</v>
      </c>
      <c r="AY149" s="18" t="s">
        <v>337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</v>
      </c>
      <c r="BK149" s="185">
        <f>ROUND(I149*H149,0)</f>
        <v>0</v>
      </c>
      <c r="BL149" s="18" t="s">
        <v>409</v>
      </c>
      <c r="BM149" s="184" t="s">
        <v>579</v>
      </c>
    </row>
    <row r="150" s="2" customFormat="1" ht="24.15" customHeight="1">
      <c r="A150" s="37"/>
      <c r="B150" s="172"/>
      <c r="C150" s="173" t="s">
        <v>453</v>
      </c>
      <c r="D150" s="173" t="s">
        <v>339</v>
      </c>
      <c r="E150" s="174" t="s">
        <v>2713</v>
      </c>
      <c r="F150" s="175" t="s">
        <v>2714</v>
      </c>
      <c r="G150" s="176" t="s">
        <v>496</v>
      </c>
      <c r="H150" s="177">
        <v>4</v>
      </c>
      <c r="I150" s="178"/>
      <c r="J150" s="179">
        <f>ROUND(I150*H150,0)</f>
        <v>0</v>
      </c>
      <c r="K150" s="175" t="s">
        <v>343</v>
      </c>
      <c r="L150" s="38"/>
      <c r="M150" s="180" t="s">
        <v>1</v>
      </c>
      <c r="N150" s="181" t="s">
        <v>42</v>
      </c>
      <c r="O150" s="76"/>
      <c r="P150" s="182">
        <f>O150*H150</f>
        <v>0</v>
      </c>
      <c r="Q150" s="182">
        <v>0.00015547</v>
      </c>
      <c r="R150" s="182">
        <f>Q150*H150</f>
        <v>0.00062188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409</v>
      </c>
      <c r="AT150" s="184" t="s">
        <v>339</v>
      </c>
      <c r="AU150" s="184" t="s">
        <v>85</v>
      </c>
      <c r="AY150" s="18" t="s">
        <v>337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</v>
      </c>
      <c r="BK150" s="185">
        <f>ROUND(I150*H150,0)</f>
        <v>0</v>
      </c>
      <c r="BL150" s="18" t="s">
        <v>409</v>
      </c>
      <c r="BM150" s="184" t="s">
        <v>589</v>
      </c>
    </row>
    <row r="151" s="2" customFormat="1" ht="24.15" customHeight="1">
      <c r="A151" s="37"/>
      <c r="B151" s="172"/>
      <c r="C151" s="173" t="s">
        <v>466</v>
      </c>
      <c r="D151" s="173" t="s">
        <v>339</v>
      </c>
      <c r="E151" s="174" t="s">
        <v>2715</v>
      </c>
      <c r="F151" s="175" t="s">
        <v>2716</v>
      </c>
      <c r="G151" s="176" t="s">
        <v>496</v>
      </c>
      <c r="H151" s="177">
        <v>4</v>
      </c>
      <c r="I151" s="178"/>
      <c r="J151" s="179">
        <f>ROUND(I151*H151,0)</f>
        <v>0</v>
      </c>
      <c r="K151" s="175" t="s">
        <v>343</v>
      </c>
      <c r="L151" s="38"/>
      <c r="M151" s="180" t="s">
        <v>1</v>
      </c>
      <c r="N151" s="181" t="s">
        <v>42</v>
      </c>
      <c r="O151" s="76"/>
      <c r="P151" s="182">
        <f>O151*H151</f>
        <v>0</v>
      </c>
      <c r="Q151" s="182">
        <v>0.00023955999999999999</v>
      </c>
      <c r="R151" s="182">
        <f>Q151*H151</f>
        <v>0.00095823999999999996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409</v>
      </c>
      <c r="AT151" s="184" t="s">
        <v>339</v>
      </c>
      <c r="AU151" s="184" t="s">
        <v>85</v>
      </c>
      <c r="AY151" s="18" t="s">
        <v>337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</v>
      </c>
      <c r="BK151" s="185">
        <f>ROUND(I151*H151,0)</f>
        <v>0</v>
      </c>
      <c r="BL151" s="18" t="s">
        <v>409</v>
      </c>
      <c r="BM151" s="184" t="s">
        <v>599</v>
      </c>
    </row>
    <row r="152" s="2" customFormat="1" ht="24.15" customHeight="1">
      <c r="A152" s="37"/>
      <c r="B152" s="172"/>
      <c r="C152" s="173" t="s">
        <v>472</v>
      </c>
      <c r="D152" s="173" t="s">
        <v>339</v>
      </c>
      <c r="E152" s="174" t="s">
        <v>2717</v>
      </c>
      <c r="F152" s="175" t="s">
        <v>2718</v>
      </c>
      <c r="G152" s="176" t="s">
        <v>433</v>
      </c>
      <c r="H152" s="177">
        <v>165</v>
      </c>
      <c r="I152" s="178"/>
      <c r="J152" s="179">
        <f>ROUND(I152*H152,0)</f>
        <v>0</v>
      </c>
      <c r="K152" s="175" t="s">
        <v>343</v>
      </c>
      <c r="L152" s="38"/>
      <c r="M152" s="180" t="s">
        <v>1</v>
      </c>
      <c r="N152" s="181" t="s">
        <v>42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409</v>
      </c>
      <c r="AT152" s="184" t="s">
        <v>339</v>
      </c>
      <c r="AU152" s="184" t="s">
        <v>85</v>
      </c>
      <c r="AY152" s="18" t="s">
        <v>337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</v>
      </c>
      <c r="BK152" s="185">
        <f>ROUND(I152*H152,0)</f>
        <v>0</v>
      </c>
      <c r="BL152" s="18" t="s">
        <v>409</v>
      </c>
      <c r="BM152" s="184" t="s">
        <v>609</v>
      </c>
    </row>
    <row r="153" s="2" customFormat="1" ht="55.5" customHeight="1">
      <c r="A153" s="37"/>
      <c r="B153" s="172"/>
      <c r="C153" s="173" t="s">
        <v>477</v>
      </c>
      <c r="D153" s="173" t="s">
        <v>339</v>
      </c>
      <c r="E153" s="174" t="s">
        <v>2719</v>
      </c>
      <c r="F153" s="175" t="s">
        <v>2720</v>
      </c>
      <c r="G153" s="176" t="s">
        <v>433</v>
      </c>
      <c r="H153" s="177">
        <v>15</v>
      </c>
      <c r="I153" s="178"/>
      <c r="J153" s="179">
        <f>ROUND(I153*H153,0)</f>
        <v>0</v>
      </c>
      <c r="K153" s="175" t="s">
        <v>343</v>
      </c>
      <c r="L153" s="38"/>
      <c r="M153" s="180" t="s">
        <v>1</v>
      </c>
      <c r="N153" s="181" t="s">
        <v>42</v>
      </c>
      <c r="O153" s="76"/>
      <c r="P153" s="182">
        <f>O153*H153</f>
        <v>0</v>
      </c>
      <c r="Q153" s="182">
        <v>7.3860000000000001E-05</v>
      </c>
      <c r="R153" s="182">
        <f>Q153*H153</f>
        <v>0.0011079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409</v>
      </c>
      <c r="AT153" s="184" t="s">
        <v>339</v>
      </c>
      <c r="AU153" s="184" t="s">
        <v>85</v>
      </c>
      <c r="AY153" s="18" t="s">
        <v>337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</v>
      </c>
      <c r="BK153" s="185">
        <f>ROUND(I153*H153,0)</f>
        <v>0</v>
      </c>
      <c r="BL153" s="18" t="s">
        <v>409</v>
      </c>
      <c r="BM153" s="184" t="s">
        <v>625</v>
      </c>
    </row>
    <row r="154" s="2" customFormat="1" ht="55.5" customHeight="1">
      <c r="A154" s="37"/>
      <c r="B154" s="172"/>
      <c r="C154" s="173" t="s">
        <v>483</v>
      </c>
      <c r="D154" s="173" t="s">
        <v>339</v>
      </c>
      <c r="E154" s="174" t="s">
        <v>2721</v>
      </c>
      <c r="F154" s="175" t="s">
        <v>2722</v>
      </c>
      <c r="G154" s="176" t="s">
        <v>433</v>
      </c>
      <c r="H154" s="177">
        <v>20</v>
      </c>
      <c r="I154" s="178"/>
      <c r="J154" s="179">
        <f>ROUND(I154*H154,0)</f>
        <v>0</v>
      </c>
      <c r="K154" s="175" t="s">
        <v>343</v>
      </c>
      <c r="L154" s="38"/>
      <c r="M154" s="180" t="s">
        <v>1</v>
      </c>
      <c r="N154" s="181" t="s">
        <v>42</v>
      </c>
      <c r="O154" s="76"/>
      <c r="P154" s="182">
        <f>O154*H154</f>
        <v>0</v>
      </c>
      <c r="Q154" s="182">
        <v>0.00012156</v>
      </c>
      <c r="R154" s="182">
        <f>Q154*H154</f>
        <v>0.0024311999999999997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409</v>
      </c>
      <c r="AT154" s="184" t="s">
        <v>339</v>
      </c>
      <c r="AU154" s="184" t="s">
        <v>85</v>
      </c>
      <c r="AY154" s="18" t="s">
        <v>337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</v>
      </c>
      <c r="BK154" s="185">
        <f>ROUND(I154*H154,0)</f>
        <v>0</v>
      </c>
      <c r="BL154" s="18" t="s">
        <v>409</v>
      </c>
      <c r="BM154" s="184" t="s">
        <v>639</v>
      </c>
    </row>
    <row r="155" s="2" customFormat="1" ht="55.5" customHeight="1">
      <c r="A155" s="37"/>
      <c r="B155" s="172"/>
      <c r="C155" s="173" t="s">
        <v>488</v>
      </c>
      <c r="D155" s="173" t="s">
        <v>339</v>
      </c>
      <c r="E155" s="174" t="s">
        <v>2723</v>
      </c>
      <c r="F155" s="175" t="s">
        <v>2724</v>
      </c>
      <c r="G155" s="176" t="s">
        <v>433</v>
      </c>
      <c r="H155" s="177">
        <v>10</v>
      </c>
      <c r="I155" s="178"/>
      <c r="J155" s="179">
        <f>ROUND(I155*H155,0)</f>
        <v>0</v>
      </c>
      <c r="K155" s="175" t="s">
        <v>343</v>
      </c>
      <c r="L155" s="38"/>
      <c r="M155" s="180" t="s">
        <v>1</v>
      </c>
      <c r="N155" s="181" t="s">
        <v>42</v>
      </c>
      <c r="O155" s="76"/>
      <c r="P155" s="182">
        <f>O155*H155</f>
        <v>0</v>
      </c>
      <c r="Q155" s="182">
        <v>0.00024078000000000001</v>
      </c>
      <c r="R155" s="182">
        <f>Q155*H155</f>
        <v>0.0024077999999999999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409</v>
      </c>
      <c r="AT155" s="184" t="s">
        <v>339</v>
      </c>
      <c r="AU155" s="184" t="s">
        <v>85</v>
      </c>
      <c r="AY155" s="18" t="s">
        <v>337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</v>
      </c>
      <c r="BK155" s="185">
        <f>ROUND(I155*H155,0)</f>
        <v>0</v>
      </c>
      <c r="BL155" s="18" t="s">
        <v>409</v>
      </c>
      <c r="BM155" s="184" t="s">
        <v>647</v>
      </c>
    </row>
    <row r="156" s="2" customFormat="1" ht="49.05" customHeight="1">
      <c r="A156" s="37"/>
      <c r="B156" s="172"/>
      <c r="C156" s="173" t="s">
        <v>493</v>
      </c>
      <c r="D156" s="173" t="s">
        <v>339</v>
      </c>
      <c r="E156" s="174" t="s">
        <v>2725</v>
      </c>
      <c r="F156" s="175" t="s">
        <v>2726</v>
      </c>
      <c r="G156" s="176" t="s">
        <v>403</v>
      </c>
      <c r="H156" s="177">
        <v>0.11500000000000001</v>
      </c>
      <c r="I156" s="178"/>
      <c r="J156" s="179">
        <f>ROUND(I156*H156,0)</f>
        <v>0</v>
      </c>
      <c r="K156" s="175" t="s">
        <v>343</v>
      </c>
      <c r="L156" s="38"/>
      <c r="M156" s="180" t="s">
        <v>1</v>
      </c>
      <c r="N156" s="181" t="s">
        <v>42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409</v>
      </c>
      <c r="AT156" s="184" t="s">
        <v>339</v>
      </c>
      <c r="AU156" s="184" t="s">
        <v>85</v>
      </c>
      <c r="AY156" s="18" t="s">
        <v>337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</v>
      </c>
      <c r="BK156" s="185">
        <f>ROUND(I156*H156,0)</f>
        <v>0</v>
      </c>
      <c r="BL156" s="18" t="s">
        <v>409</v>
      </c>
      <c r="BM156" s="184" t="s">
        <v>656</v>
      </c>
    </row>
    <row r="157" s="12" customFormat="1" ht="22.8" customHeight="1">
      <c r="A157" s="12"/>
      <c r="B157" s="159"/>
      <c r="C157" s="12"/>
      <c r="D157" s="160" t="s">
        <v>76</v>
      </c>
      <c r="E157" s="170" t="s">
        <v>2727</v>
      </c>
      <c r="F157" s="170" t="s">
        <v>2728</v>
      </c>
      <c r="G157" s="12"/>
      <c r="H157" s="12"/>
      <c r="I157" s="162"/>
      <c r="J157" s="171">
        <f>BK157</f>
        <v>0</v>
      </c>
      <c r="K157" s="12"/>
      <c r="L157" s="159"/>
      <c r="M157" s="164"/>
      <c r="N157" s="165"/>
      <c r="O157" s="165"/>
      <c r="P157" s="166">
        <f>SUM(P158:P169)</f>
        <v>0</v>
      </c>
      <c r="Q157" s="165"/>
      <c r="R157" s="166">
        <f>SUM(R158:R169)</f>
        <v>0.043938180399999999</v>
      </c>
      <c r="S157" s="165"/>
      <c r="T157" s="167">
        <f>SUM(T158:T169)</f>
        <v>0.022000000000000002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0" t="s">
        <v>85</v>
      </c>
      <c r="AT157" s="168" t="s">
        <v>76</v>
      </c>
      <c r="AU157" s="168" t="s">
        <v>8</v>
      </c>
      <c r="AY157" s="160" t="s">
        <v>337</v>
      </c>
      <c r="BK157" s="169">
        <f>SUM(BK158:BK169)</f>
        <v>0</v>
      </c>
    </row>
    <row r="158" s="2" customFormat="1" ht="24.15" customHeight="1">
      <c r="A158" s="37"/>
      <c r="B158" s="172"/>
      <c r="C158" s="173" t="s">
        <v>498</v>
      </c>
      <c r="D158" s="173" t="s">
        <v>339</v>
      </c>
      <c r="E158" s="174" t="s">
        <v>2729</v>
      </c>
      <c r="F158" s="175" t="s">
        <v>2730</v>
      </c>
      <c r="G158" s="176" t="s">
        <v>496</v>
      </c>
      <c r="H158" s="177">
        <v>20</v>
      </c>
      <c r="I158" s="178"/>
      <c r="J158" s="179">
        <f>ROUND(I158*H158,0)</f>
        <v>0</v>
      </c>
      <c r="K158" s="175" t="s">
        <v>343</v>
      </c>
      <c r="L158" s="38"/>
      <c r="M158" s="180" t="s">
        <v>1</v>
      </c>
      <c r="N158" s="181" t="s">
        <v>42</v>
      </c>
      <c r="O158" s="76"/>
      <c r="P158" s="182">
        <f>O158*H158</f>
        <v>0</v>
      </c>
      <c r="Q158" s="182">
        <v>5.94E-05</v>
      </c>
      <c r="R158" s="182">
        <f>Q158*H158</f>
        <v>0.001188</v>
      </c>
      <c r="S158" s="182">
        <v>0.0011000000000000001</v>
      </c>
      <c r="T158" s="183">
        <f>S158*H158</f>
        <v>0.022000000000000002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409</v>
      </c>
      <c r="AT158" s="184" t="s">
        <v>339</v>
      </c>
      <c r="AU158" s="184" t="s">
        <v>85</v>
      </c>
      <c r="AY158" s="18" t="s">
        <v>337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</v>
      </c>
      <c r="BK158" s="185">
        <f>ROUND(I158*H158,0)</f>
        <v>0</v>
      </c>
      <c r="BL158" s="18" t="s">
        <v>409</v>
      </c>
      <c r="BM158" s="184" t="s">
        <v>669</v>
      </c>
    </row>
    <row r="159" s="2" customFormat="1" ht="24.15" customHeight="1">
      <c r="A159" s="37"/>
      <c r="B159" s="172"/>
      <c r="C159" s="173" t="s">
        <v>502</v>
      </c>
      <c r="D159" s="173" t="s">
        <v>339</v>
      </c>
      <c r="E159" s="174" t="s">
        <v>2731</v>
      </c>
      <c r="F159" s="175" t="s">
        <v>2732</v>
      </c>
      <c r="G159" s="176" t="s">
        <v>496</v>
      </c>
      <c r="H159" s="177">
        <v>4</v>
      </c>
      <c r="I159" s="178"/>
      <c r="J159" s="179">
        <f>ROUND(I159*H159,0)</f>
        <v>0</v>
      </c>
      <c r="K159" s="175" t="s">
        <v>343</v>
      </c>
      <c r="L159" s="38"/>
      <c r="M159" s="180" t="s">
        <v>1</v>
      </c>
      <c r="N159" s="181" t="s">
        <v>42</v>
      </c>
      <c r="O159" s="76"/>
      <c r="P159" s="182">
        <f>O159*H159</f>
        <v>0</v>
      </c>
      <c r="Q159" s="182">
        <v>0.00025125400000000002</v>
      </c>
      <c r="R159" s="182">
        <f>Q159*H159</f>
        <v>0.0010050160000000001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409</v>
      </c>
      <c r="AT159" s="184" t="s">
        <v>339</v>
      </c>
      <c r="AU159" s="184" t="s">
        <v>85</v>
      </c>
      <c r="AY159" s="18" t="s">
        <v>337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</v>
      </c>
      <c r="BK159" s="185">
        <f>ROUND(I159*H159,0)</f>
        <v>0</v>
      </c>
      <c r="BL159" s="18" t="s">
        <v>409</v>
      </c>
      <c r="BM159" s="184" t="s">
        <v>679</v>
      </c>
    </row>
    <row r="160" s="2" customFormat="1" ht="37.8" customHeight="1">
      <c r="A160" s="37"/>
      <c r="B160" s="172"/>
      <c r="C160" s="173" t="s">
        <v>506</v>
      </c>
      <c r="D160" s="173" t="s">
        <v>339</v>
      </c>
      <c r="E160" s="174" t="s">
        <v>2733</v>
      </c>
      <c r="F160" s="175" t="s">
        <v>2734</v>
      </c>
      <c r="G160" s="176" t="s">
        <v>496</v>
      </c>
      <c r="H160" s="177">
        <v>17</v>
      </c>
      <c r="I160" s="178"/>
      <c r="J160" s="179">
        <f>ROUND(I160*H160,0)</f>
        <v>0</v>
      </c>
      <c r="K160" s="175" t="s">
        <v>343</v>
      </c>
      <c r="L160" s="38"/>
      <c r="M160" s="180" t="s">
        <v>1</v>
      </c>
      <c r="N160" s="181" t="s">
        <v>42</v>
      </c>
      <c r="O160" s="76"/>
      <c r="P160" s="182">
        <f>O160*H160</f>
        <v>0</v>
      </c>
      <c r="Q160" s="182">
        <v>0.00013999999999999999</v>
      </c>
      <c r="R160" s="182">
        <f>Q160*H160</f>
        <v>0.0023799999999999997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409</v>
      </c>
      <c r="AT160" s="184" t="s">
        <v>339</v>
      </c>
      <c r="AU160" s="184" t="s">
        <v>85</v>
      </c>
      <c r="AY160" s="18" t="s">
        <v>337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</v>
      </c>
      <c r="BK160" s="185">
        <f>ROUND(I160*H160,0)</f>
        <v>0</v>
      </c>
      <c r="BL160" s="18" t="s">
        <v>409</v>
      </c>
      <c r="BM160" s="184" t="s">
        <v>695</v>
      </c>
    </row>
    <row r="161" s="2" customFormat="1" ht="21.75" customHeight="1">
      <c r="A161" s="37"/>
      <c r="B161" s="172"/>
      <c r="C161" s="173" t="s">
        <v>512</v>
      </c>
      <c r="D161" s="173" t="s">
        <v>339</v>
      </c>
      <c r="E161" s="174" t="s">
        <v>2735</v>
      </c>
      <c r="F161" s="175" t="s">
        <v>2736</v>
      </c>
      <c r="G161" s="176" t="s">
        <v>496</v>
      </c>
      <c r="H161" s="177">
        <v>1</v>
      </c>
      <c r="I161" s="178"/>
      <c r="J161" s="179">
        <f>ROUND(I161*H161,0)</f>
        <v>0</v>
      </c>
      <c r="K161" s="175" t="s">
        <v>343</v>
      </c>
      <c r="L161" s="38"/>
      <c r="M161" s="180" t="s">
        <v>1</v>
      </c>
      <c r="N161" s="181" t="s">
        <v>42</v>
      </c>
      <c r="O161" s="76"/>
      <c r="P161" s="182">
        <f>O161*H161</f>
        <v>0</v>
      </c>
      <c r="Q161" s="182">
        <v>0.00052957000000000004</v>
      </c>
      <c r="R161" s="182">
        <f>Q161*H161</f>
        <v>0.00052957000000000004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409</v>
      </c>
      <c r="AT161" s="184" t="s">
        <v>339</v>
      </c>
      <c r="AU161" s="184" t="s">
        <v>85</v>
      </c>
      <c r="AY161" s="18" t="s">
        <v>337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</v>
      </c>
      <c r="BK161" s="185">
        <f>ROUND(I161*H161,0)</f>
        <v>0</v>
      </c>
      <c r="BL161" s="18" t="s">
        <v>409</v>
      </c>
      <c r="BM161" s="184" t="s">
        <v>703</v>
      </c>
    </row>
    <row r="162" s="2" customFormat="1" ht="21.75" customHeight="1">
      <c r="A162" s="37"/>
      <c r="B162" s="172"/>
      <c r="C162" s="173" t="s">
        <v>518</v>
      </c>
      <c r="D162" s="173" t="s">
        <v>339</v>
      </c>
      <c r="E162" s="174" t="s">
        <v>2737</v>
      </c>
      <c r="F162" s="175" t="s">
        <v>2738</v>
      </c>
      <c r="G162" s="176" t="s">
        <v>496</v>
      </c>
      <c r="H162" s="177">
        <v>2</v>
      </c>
      <c r="I162" s="178"/>
      <c r="J162" s="179">
        <f>ROUND(I162*H162,0)</f>
        <v>0</v>
      </c>
      <c r="K162" s="175" t="s">
        <v>343</v>
      </c>
      <c r="L162" s="38"/>
      <c r="M162" s="180" t="s">
        <v>1</v>
      </c>
      <c r="N162" s="181" t="s">
        <v>42</v>
      </c>
      <c r="O162" s="76"/>
      <c r="P162" s="182">
        <f>O162*H162</f>
        <v>0</v>
      </c>
      <c r="Q162" s="182">
        <v>0.0003586153</v>
      </c>
      <c r="R162" s="182">
        <f>Q162*H162</f>
        <v>0.0007172306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409</v>
      </c>
      <c r="AT162" s="184" t="s">
        <v>339</v>
      </c>
      <c r="AU162" s="184" t="s">
        <v>85</v>
      </c>
      <c r="AY162" s="18" t="s">
        <v>337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</v>
      </c>
      <c r="BK162" s="185">
        <f>ROUND(I162*H162,0)</f>
        <v>0</v>
      </c>
      <c r="BL162" s="18" t="s">
        <v>409</v>
      </c>
      <c r="BM162" s="184" t="s">
        <v>716</v>
      </c>
    </row>
    <row r="163" s="2" customFormat="1" ht="21.75" customHeight="1">
      <c r="A163" s="37"/>
      <c r="B163" s="172"/>
      <c r="C163" s="173" t="s">
        <v>523</v>
      </c>
      <c r="D163" s="173" t="s">
        <v>339</v>
      </c>
      <c r="E163" s="174" t="s">
        <v>2739</v>
      </c>
      <c r="F163" s="175" t="s">
        <v>2740</v>
      </c>
      <c r="G163" s="176" t="s">
        <v>496</v>
      </c>
      <c r="H163" s="177">
        <v>4</v>
      </c>
      <c r="I163" s="178"/>
      <c r="J163" s="179">
        <f>ROUND(I163*H163,0)</f>
        <v>0</v>
      </c>
      <c r="K163" s="175" t="s">
        <v>343</v>
      </c>
      <c r="L163" s="38"/>
      <c r="M163" s="180" t="s">
        <v>1</v>
      </c>
      <c r="N163" s="181" t="s">
        <v>42</v>
      </c>
      <c r="O163" s="76"/>
      <c r="P163" s="182">
        <f>O163*H163</f>
        <v>0</v>
      </c>
      <c r="Q163" s="182">
        <v>0.0012804394999999999</v>
      </c>
      <c r="R163" s="182">
        <f>Q163*H163</f>
        <v>0.0051217579999999997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409</v>
      </c>
      <c r="AT163" s="184" t="s">
        <v>339</v>
      </c>
      <c r="AU163" s="184" t="s">
        <v>85</v>
      </c>
      <c r="AY163" s="18" t="s">
        <v>337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</v>
      </c>
      <c r="BK163" s="185">
        <f>ROUND(I163*H163,0)</f>
        <v>0</v>
      </c>
      <c r="BL163" s="18" t="s">
        <v>409</v>
      </c>
      <c r="BM163" s="184" t="s">
        <v>734</v>
      </c>
    </row>
    <row r="164" s="2" customFormat="1" ht="33" customHeight="1">
      <c r="A164" s="37"/>
      <c r="B164" s="172"/>
      <c r="C164" s="173" t="s">
        <v>528</v>
      </c>
      <c r="D164" s="173" t="s">
        <v>339</v>
      </c>
      <c r="E164" s="174" t="s">
        <v>2741</v>
      </c>
      <c r="F164" s="175" t="s">
        <v>2742</v>
      </c>
      <c r="G164" s="176" t="s">
        <v>496</v>
      </c>
      <c r="H164" s="177">
        <v>17</v>
      </c>
      <c r="I164" s="178"/>
      <c r="J164" s="179">
        <f>ROUND(I164*H164,0)</f>
        <v>0</v>
      </c>
      <c r="K164" s="175" t="s">
        <v>343</v>
      </c>
      <c r="L164" s="38"/>
      <c r="M164" s="180" t="s">
        <v>1</v>
      </c>
      <c r="N164" s="181" t="s">
        <v>42</v>
      </c>
      <c r="O164" s="76"/>
      <c r="P164" s="182">
        <f>O164*H164</f>
        <v>0</v>
      </c>
      <c r="Q164" s="182">
        <v>0.00070250740000000003</v>
      </c>
      <c r="R164" s="182">
        <f>Q164*H164</f>
        <v>0.0119426258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409</v>
      </c>
      <c r="AT164" s="184" t="s">
        <v>339</v>
      </c>
      <c r="AU164" s="184" t="s">
        <v>85</v>
      </c>
      <c r="AY164" s="18" t="s">
        <v>337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</v>
      </c>
      <c r="BK164" s="185">
        <f>ROUND(I164*H164,0)</f>
        <v>0</v>
      </c>
      <c r="BL164" s="18" t="s">
        <v>409</v>
      </c>
      <c r="BM164" s="184" t="s">
        <v>742</v>
      </c>
    </row>
    <row r="165" s="2" customFormat="1" ht="24.15" customHeight="1">
      <c r="A165" s="37"/>
      <c r="B165" s="172"/>
      <c r="C165" s="173" t="s">
        <v>533</v>
      </c>
      <c r="D165" s="173" t="s">
        <v>339</v>
      </c>
      <c r="E165" s="174" t="s">
        <v>2743</v>
      </c>
      <c r="F165" s="175" t="s">
        <v>2744</v>
      </c>
      <c r="G165" s="176" t="s">
        <v>496</v>
      </c>
      <c r="H165" s="177">
        <v>4</v>
      </c>
      <c r="I165" s="178"/>
      <c r="J165" s="179">
        <f>ROUND(I165*H165,0)</f>
        <v>0</v>
      </c>
      <c r="K165" s="175" t="s">
        <v>343</v>
      </c>
      <c r="L165" s="38"/>
      <c r="M165" s="180" t="s">
        <v>1</v>
      </c>
      <c r="N165" s="181" t="s">
        <v>42</v>
      </c>
      <c r="O165" s="76"/>
      <c r="P165" s="182">
        <f>O165*H165</f>
        <v>0</v>
      </c>
      <c r="Q165" s="182">
        <v>0.00021956999999999999</v>
      </c>
      <c r="R165" s="182">
        <f>Q165*H165</f>
        <v>0.00087827999999999995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409</v>
      </c>
      <c r="AT165" s="184" t="s">
        <v>339</v>
      </c>
      <c r="AU165" s="184" t="s">
        <v>85</v>
      </c>
      <c r="AY165" s="18" t="s">
        <v>337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</v>
      </c>
      <c r="BK165" s="185">
        <f>ROUND(I165*H165,0)</f>
        <v>0</v>
      </c>
      <c r="BL165" s="18" t="s">
        <v>409</v>
      </c>
      <c r="BM165" s="184" t="s">
        <v>754</v>
      </c>
    </row>
    <row r="166" s="2" customFormat="1" ht="24.15" customHeight="1">
      <c r="A166" s="37"/>
      <c r="B166" s="172"/>
      <c r="C166" s="173" t="s">
        <v>538</v>
      </c>
      <c r="D166" s="173" t="s">
        <v>339</v>
      </c>
      <c r="E166" s="174" t="s">
        <v>2745</v>
      </c>
      <c r="F166" s="175" t="s">
        <v>2746</v>
      </c>
      <c r="G166" s="176" t="s">
        <v>496</v>
      </c>
      <c r="H166" s="177">
        <v>2</v>
      </c>
      <c r="I166" s="178"/>
      <c r="J166" s="179">
        <f>ROUND(I166*H166,0)</f>
        <v>0</v>
      </c>
      <c r="K166" s="175" t="s">
        <v>2615</v>
      </c>
      <c r="L166" s="38"/>
      <c r="M166" s="180" t="s">
        <v>1</v>
      </c>
      <c r="N166" s="181" t="s">
        <v>42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409</v>
      </c>
      <c r="AT166" s="184" t="s">
        <v>339</v>
      </c>
      <c r="AU166" s="184" t="s">
        <v>85</v>
      </c>
      <c r="AY166" s="18" t="s">
        <v>337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</v>
      </c>
      <c r="BK166" s="185">
        <f>ROUND(I166*H166,0)</f>
        <v>0</v>
      </c>
      <c r="BL166" s="18" t="s">
        <v>409</v>
      </c>
      <c r="BM166" s="184" t="s">
        <v>764</v>
      </c>
    </row>
    <row r="167" s="2" customFormat="1" ht="24.15" customHeight="1">
      <c r="A167" s="37"/>
      <c r="B167" s="172"/>
      <c r="C167" s="173" t="s">
        <v>545</v>
      </c>
      <c r="D167" s="173" t="s">
        <v>339</v>
      </c>
      <c r="E167" s="174" t="s">
        <v>2747</v>
      </c>
      <c r="F167" s="175" t="s">
        <v>2748</v>
      </c>
      <c r="G167" s="176" t="s">
        <v>496</v>
      </c>
      <c r="H167" s="177">
        <v>6</v>
      </c>
      <c r="I167" s="178"/>
      <c r="J167" s="179">
        <f>ROUND(I167*H167,0)</f>
        <v>0</v>
      </c>
      <c r="K167" s="175" t="s">
        <v>343</v>
      </c>
      <c r="L167" s="38"/>
      <c r="M167" s="180" t="s">
        <v>1</v>
      </c>
      <c r="N167" s="181" t="s">
        <v>42</v>
      </c>
      <c r="O167" s="76"/>
      <c r="P167" s="182">
        <f>O167*H167</f>
        <v>0</v>
      </c>
      <c r="Q167" s="182">
        <v>0.00054956999999999998</v>
      </c>
      <c r="R167" s="182">
        <f>Q167*H167</f>
        <v>0.0032974199999999997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409</v>
      </c>
      <c r="AT167" s="184" t="s">
        <v>339</v>
      </c>
      <c r="AU167" s="184" t="s">
        <v>85</v>
      </c>
      <c r="AY167" s="18" t="s">
        <v>337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</v>
      </c>
      <c r="BK167" s="185">
        <f>ROUND(I167*H167,0)</f>
        <v>0</v>
      </c>
      <c r="BL167" s="18" t="s">
        <v>409</v>
      </c>
      <c r="BM167" s="184" t="s">
        <v>776</v>
      </c>
    </row>
    <row r="168" s="2" customFormat="1" ht="24.15" customHeight="1">
      <c r="A168" s="37"/>
      <c r="B168" s="172"/>
      <c r="C168" s="173" t="s">
        <v>551</v>
      </c>
      <c r="D168" s="173" t="s">
        <v>339</v>
      </c>
      <c r="E168" s="174" t="s">
        <v>2749</v>
      </c>
      <c r="F168" s="175" t="s">
        <v>2750</v>
      </c>
      <c r="G168" s="176" t="s">
        <v>496</v>
      </c>
      <c r="H168" s="177">
        <v>4</v>
      </c>
      <c r="I168" s="178"/>
      <c r="J168" s="179">
        <f>ROUND(I168*H168,0)</f>
        <v>0</v>
      </c>
      <c r="K168" s="175" t="s">
        <v>343</v>
      </c>
      <c r="L168" s="38"/>
      <c r="M168" s="180" t="s">
        <v>1</v>
      </c>
      <c r="N168" s="181" t="s">
        <v>42</v>
      </c>
      <c r="O168" s="76"/>
      <c r="P168" s="182">
        <f>O168*H168</f>
        <v>0</v>
      </c>
      <c r="Q168" s="182">
        <v>0.0042195699999999997</v>
      </c>
      <c r="R168" s="182">
        <f>Q168*H168</f>
        <v>0.016878279999999999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409</v>
      </c>
      <c r="AT168" s="184" t="s">
        <v>339</v>
      </c>
      <c r="AU168" s="184" t="s">
        <v>85</v>
      </c>
      <c r="AY168" s="18" t="s">
        <v>337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</v>
      </c>
      <c r="BK168" s="185">
        <f>ROUND(I168*H168,0)</f>
        <v>0</v>
      </c>
      <c r="BL168" s="18" t="s">
        <v>409</v>
      </c>
      <c r="BM168" s="184" t="s">
        <v>801</v>
      </c>
    </row>
    <row r="169" s="2" customFormat="1" ht="44.25" customHeight="1">
      <c r="A169" s="37"/>
      <c r="B169" s="172"/>
      <c r="C169" s="173" t="s">
        <v>556</v>
      </c>
      <c r="D169" s="173" t="s">
        <v>339</v>
      </c>
      <c r="E169" s="174" t="s">
        <v>2751</v>
      </c>
      <c r="F169" s="175" t="s">
        <v>2752</v>
      </c>
      <c r="G169" s="176" t="s">
        <v>403</v>
      </c>
      <c r="H169" s="177">
        <v>0.044999999999999998</v>
      </c>
      <c r="I169" s="178"/>
      <c r="J169" s="179">
        <f>ROUND(I169*H169,0)</f>
        <v>0</v>
      </c>
      <c r="K169" s="175" t="s">
        <v>343</v>
      </c>
      <c r="L169" s="38"/>
      <c r="M169" s="180" t="s">
        <v>1</v>
      </c>
      <c r="N169" s="181" t="s">
        <v>42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409</v>
      </c>
      <c r="AT169" s="184" t="s">
        <v>339</v>
      </c>
      <c r="AU169" s="184" t="s">
        <v>85</v>
      </c>
      <c r="AY169" s="18" t="s">
        <v>337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</v>
      </c>
      <c r="BK169" s="185">
        <f>ROUND(I169*H169,0)</f>
        <v>0</v>
      </c>
      <c r="BL169" s="18" t="s">
        <v>409</v>
      </c>
      <c r="BM169" s="184" t="s">
        <v>811</v>
      </c>
    </row>
    <row r="170" s="12" customFormat="1" ht="22.8" customHeight="1">
      <c r="A170" s="12"/>
      <c r="B170" s="159"/>
      <c r="C170" s="12"/>
      <c r="D170" s="160" t="s">
        <v>76</v>
      </c>
      <c r="E170" s="170" t="s">
        <v>2753</v>
      </c>
      <c r="F170" s="170" t="s">
        <v>2754</v>
      </c>
      <c r="G170" s="12"/>
      <c r="H170" s="12"/>
      <c r="I170" s="162"/>
      <c r="J170" s="171">
        <f>BK170</f>
        <v>0</v>
      </c>
      <c r="K170" s="12"/>
      <c r="L170" s="159"/>
      <c r="M170" s="164"/>
      <c r="N170" s="165"/>
      <c r="O170" s="165"/>
      <c r="P170" s="166">
        <f>SUM(P171:P185)</f>
        <v>0</v>
      </c>
      <c r="Q170" s="165"/>
      <c r="R170" s="166">
        <f>SUM(R171:R185)</f>
        <v>0.46250000000000002</v>
      </c>
      <c r="S170" s="165"/>
      <c r="T170" s="167">
        <f>SUM(T171:T185)</f>
        <v>0.47600000000000003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0" t="s">
        <v>85</v>
      </c>
      <c r="AT170" s="168" t="s">
        <v>76</v>
      </c>
      <c r="AU170" s="168" t="s">
        <v>8</v>
      </c>
      <c r="AY170" s="160" t="s">
        <v>337</v>
      </c>
      <c r="BK170" s="169">
        <f>SUM(BK171:BK185)</f>
        <v>0</v>
      </c>
    </row>
    <row r="171" s="2" customFormat="1" ht="37.8" customHeight="1">
      <c r="A171" s="37"/>
      <c r="B171" s="172"/>
      <c r="C171" s="173" t="s">
        <v>568</v>
      </c>
      <c r="D171" s="173" t="s">
        <v>339</v>
      </c>
      <c r="E171" s="174" t="s">
        <v>2755</v>
      </c>
      <c r="F171" s="175" t="s">
        <v>2756</v>
      </c>
      <c r="G171" s="176" t="s">
        <v>496</v>
      </c>
      <c r="H171" s="177">
        <v>34</v>
      </c>
      <c r="I171" s="178"/>
      <c r="J171" s="179">
        <f>ROUND(I171*H171,0)</f>
        <v>0</v>
      </c>
      <c r="K171" s="175" t="s">
        <v>343</v>
      </c>
      <c r="L171" s="38"/>
      <c r="M171" s="180" t="s">
        <v>1</v>
      </c>
      <c r="N171" s="181" t="s">
        <v>42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409</v>
      </c>
      <c r="AT171" s="184" t="s">
        <v>339</v>
      </c>
      <c r="AU171" s="184" t="s">
        <v>85</v>
      </c>
      <c r="AY171" s="18" t="s">
        <v>337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</v>
      </c>
      <c r="BK171" s="185">
        <f>ROUND(I171*H171,0)</f>
        <v>0</v>
      </c>
      <c r="BL171" s="18" t="s">
        <v>409</v>
      </c>
      <c r="BM171" s="184" t="s">
        <v>819</v>
      </c>
    </row>
    <row r="172" s="2" customFormat="1" ht="16.5" customHeight="1">
      <c r="A172" s="37"/>
      <c r="B172" s="172"/>
      <c r="C172" s="173" t="s">
        <v>574</v>
      </c>
      <c r="D172" s="173" t="s">
        <v>339</v>
      </c>
      <c r="E172" s="174" t="s">
        <v>2757</v>
      </c>
      <c r="F172" s="175" t="s">
        <v>2758</v>
      </c>
      <c r="G172" s="176" t="s">
        <v>342</v>
      </c>
      <c r="H172" s="177">
        <v>20</v>
      </c>
      <c r="I172" s="178"/>
      <c r="J172" s="179">
        <f>ROUND(I172*H172,0)</f>
        <v>0</v>
      </c>
      <c r="K172" s="175" t="s">
        <v>343</v>
      </c>
      <c r="L172" s="38"/>
      <c r="M172" s="180" t="s">
        <v>1</v>
      </c>
      <c r="N172" s="181" t="s">
        <v>42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0.023800000000000002</v>
      </c>
      <c r="T172" s="183">
        <f>S172*H172</f>
        <v>0.47600000000000003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409</v>
      </c>
      <c r="AT172" s="184" t="s">
        <v>339</v>
      </c>
      <c r="AU172" s="184" t="s">
        <v>85</v>
      </c>
      <c r="AY172" s="18" t="s">
        <v>337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</v>
      </c>
      <c r="BK172" s="185">
        <f>ROUND(I172*H172,0)</f>
        <v>0</v>
      </c>
      <c r="BL172" s="18" t="s">
        <v>409</v>
      </c>
      <c r="BM172" s="184" t="s">
        <v>845</v>
      </c>
    </row>
    <row r="173" s="2" customFormat="1" ht="49.05" customHeight="1">
      <c r="A173" s="37"/>
      <c r="B173" s="172"/>
      <c r="C173" s="173" t="s">
        <v>579</v>
      </c>
      <c r="D173" s="173" t="s">
        <v>339</v>
      </c>
      <c r="E173" s="174" t="s">
        <v>2759</v>
      </c>
      <c r="F173" s="175" t="s">
        <v>2760</v>
      </c>
      <c r="G173" s="176" t="s">
        <v>496</v>
      </c>
      <c r="H173" s="177">
        <v>3</v>
      </c>
      <c r="I173" s="178"/>
      <c r="J173" s="179">
        <f>ROUND(I173*H173,0)</f>
        <v>0</v>
      </c>
      <c r="K173" s="175" t="s">
        <v>343</v>
      </c>
      <c r="L173" s="38"/>
      <c r="M173" s="180" t="s">
        <v>1</v>
      </c>
      <c r="N173" s="181" t="s">
        <v>42</v>
      </c>
      <c r="O173" s="76"/>
      <c r="P173" s="182">
        <f>O173*H173</f>
        <v>0</v>
      </c>
      <c r="Q173" s="182">
        <v>0.012449999999999999</v>
      </c>
      <c r="R173" s="182">
        <f>Q173*H173</f>
        <v>0.037349999999999994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409</v>
      </c>
      <c r="AT173" s="184" t="s">
        <v>339</v>
      </c>
      <c r="AU173" s="184" t="s">
        <v>85</v>
      </c>
      <c r="AY173" s="18" t="s">
        <v>337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</v>
      </c>
      <c r="BK173" s="185">
        <f>ROUND(I173*H173,0)</f>
        <v>0</v>
      </c>
      <c r="BL173" s="18" t="s">
        <v>409</v>
      </c>
      <c r="BM173" s="184" t="s">
        <v>862</v>
      </c>
    </row>
    <row r="174" s="2" customFormat="1" ht="49.05" customHeight="1">
      <c r="A174" s="37"/>
      <c r="B174" s="172"/>
      <c r="C174" s="173" t="s">
        <v>584</v>
      </c>
      <c r="D174" s="173" t="s">
        <v>339</v>
      </c>
      <c r="E174" s="174" t="s">
        <v>2761</v>
      </c>
      <c r="F174" s="175" t="s">
        <v>2762</v>
      </c>
      <c r="G174" s="176" t="s">
        <v>496</v>
      </c>
      <c r="H174" s="177">
        <v>2</v>
      </c>
      <c r="I174" s="178"/>
      <c r="J174" s="179">
        <f>ROUND(I174*H174,0)</f>
        <v>0</v>
      </c>
      <c r="K174" s="175" t="s">
        <v>343</v>
      </c>
      <c r="L174" s="38"/>
      <c r="M174" s="180" t="s">
        <v>1</v>
      </c>
      <c r="N174" s="181" t="s">
        <v>42</v>
      </c>
      <c r="O174" s="76"/>
      <c r="P174" s="182">
        <f>O174*H174</f>
        <v>0</v>
      </c>
      <c r="Q174" s="182">
        <v>0.018599999999999998</v>
      </c>
      <c r="R174" s="182">
        <f>Q174*H174</f>
        <v>0.037199999999999997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409</v>
      </c>
      <c r="AT174" s="184" t="s">
        <v>339</v>
      </c>
      <c r="AU174" s="184" t="s">
        <v>85</v>
      </c>
      <c r="AY174" s="18" t="s">
        <v>337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</v>
      </c>
      <c r="BK174" s="185">
        <f>ROUND(I174*H174,0)</f>
        <v>0</v>
      </c>
      <c r="BL174" s="18" t="s">
        <v>409</v>
      </c>
      <c r="BM174" s="184" t="s">
        <v>879</v>
      </c>
    </row>
    <row r="175" s="2" customFormat="1" ht="49.05" customHeight="1">
      <c r="A175" s="37"/>
      <c r="B175" s="172"/>
      <c r="C175" s="173" t="s">
        <v>589</v>
      </c>
      <c r="D175" s="173" t="s">
        <v>339</v>
      </c>
      <c r="E175" s="174" t="s">
        <v>2763</v>
      </c>
      <c r="F175" s="175" t="s">
        <v>2764</v>
      </c>
      <c r="G175" s="176" t="s">
        <v>496</v>
      </c>
      <c r="H175" s="177">
        <v>1</v>
      </c>
      <c r="I175" s="178"/>
      <c r="J175" s="179">
        <f>ROUND(I175*H175,0)</f>
        <v>0</v>
      </c>
      <c r="K175" s="175" t="s">
        <v>343</v>
      </c>
      <c r="L175" s="38"/>
      <c r="M175" s="180" t="s">
        <v>1</v>
      </c>
      <c r="N175" s="181" t="s">
        <v>42</v>
      </c>
      <c r="O175" s="76"/>
      <c r="P175" s="182">
        <f>O175*H175</f>
        <v>0</v>
      </c>
      <c r="Q175" s="182">
        <v>0.026800000000000001</v>
      </c>
      <c r="R175" s="182">
        <f>Q175*H175</f>
        <v>0.026800000000000001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409</v>
      </c>
      <c r="AT175" s="184" t="s">
        <v>339</v>
      </c>
      <c r="AU175" s="184" t="s">
        <v>85</v>
      </c>
      <c r="AY175" s="18" t="s">
        <v>337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</v>
      </c>
      <c r="BK175" s="185">
        <f>ROUND(I175*H175,0)</f>
        <v>0</v>
      </c>
      <c r="BL175" s="18" t="s">
        <v>409</v>
      </c>
      <c r="BM175" s="184" t="s">
        <v>889</v>
      </c>
    </row>
    <row r="176" s="2" customFormat="1" ht="49.05" customHeight="1">
      <c r="A176" s="37"/>
      <c r="B176" s="172"/>
      <c r="C176" s="173" t="s">
        <v>594</v>
      </c>
      <c r="D176" s="173" t="s">
        <v>339</v>
      </c>
      <c r="E176" s="174" t="s">
        <v>2765</v>
      </c>
      <c r="F176" s="175" t="s">
        <v>2766</v>
      </c>
      <c r="G176" s="176" t="s">
        <v>496</v>
      </c>
      <c r="H176" s="177">
        <v>1</v>
      </c>
      <c r="I176" s="178"/>
      <c r="J176" s="179">
        <f>ROUND(I176*H176,0)</f>
        <v>0</v>
      </c>
      <c r="K176" s="175" t="s">
        <v>343</v>
      </c>
      <c r="L176" s="38"/>
      <c r="M176" s="180" t="s">
        <v>1</v>
      </c>
      <c r="N176" s="181" t="s">
        <v>42</v>
      </c>
      <c r="O176" s="76"/>
      <c r="P176" s="182">
        <f>O176*H176</f>
        <v>0</v>
      </c>
      <c r="Q176" s="182">
        <v>0.0309</v>
      </c>
      <c r="R176" s="182">
        <f>Q176*H176</f>
        <v>0.0309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409</v>
      </c>
      <c r="AT176" s="184" t="s">
        <v>339</v>
      </c>
      <c r="AU176" s="184" t="s">
        <v>85</v>
      </c>
      <c r="AY176" s="18" t="s">
        <v>337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</v>
      </c>
      <c r="BK176" s="185">
        <f>ROUND(I176*H176,0)</f>
        <v>0</v>
      </c>
      <c r="BL176" s="18" t="s">
        <v>409</v>
      </c>
      <c r="BM176" s="184" t="s">
        <v>902</v>
      </c>
    </row>
    <row r="177" s="2" customFormat="1" ht="49.05" customHeight="1">
      <c r="A177" s="37"/>
      <c r="B177" s="172"/>
      <c r="C177" s="173" t="s">
        <v>599</v>
      </c>
      <c r="D177" s="173" t="s">
        <v>339</v>
      </c>
      <c r="E177" s="174" t="s">
        <v>2767</v>
      </c>
      <c r="F177" s="175" t="s">
        <v>2768</v>
      </c>
      <c r="G177" s="176" t="s">
        <v>496</v>
      </c>
      <c r="H177" s="177">
        <v>3</v>
      </c>
      <c r="I177" s="178"/>
      <c r="J177" s="179">
        <f>ROUND(I177*H177,0)</f>
        <v>0</v>
      </c>
      <c r="K177" s="175" t="s">
        <v>343</v>
      </c>
      <c r="L177" s="38"/>
      <c r="M177" s="180" t="s">
        <v>1</v>
      </c>
      <c r="N177" s="181" t="s">
        <v>42</v>
      </c>
      <c r="O177" s="76"/>
      <c r="P177" s="182">
        <f>O177*H177</f>
        <v>0</v>
      </c>
      <c r="Q177" s="182">
        <v>0.017590000000000001</v>
      </c>
      <c r="R177" s="182">
        <f>Q177*H177</f>
        <v>0.052770000000000004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409</v>
      </c>
      <c r="AT177" s="184" t="s">
        <v>339</v>
      </c>
      <c r="AU177" s="184" t="s">
        <v>85</v>
      </c>
      <c r="AY177" s="18" t="s">
        <v>337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</v>
      </c>
      <c r="BK177" s="185">
        <f>ROUND(I177*H177,0)</f>
        <v>0</v>
      </c>
      <c r="BL177" s="18" t="s">
        <v>409</v>
      </c>
      <c r="BM177" s="184" t="s">
        <v>912</v>
      </c>
    </row>
    <row r="178" s="2" customFormat="1" ht="49.05" customHeight="1">
      <c r="A178" s="37"/>
      <c r="B178" s="172"/>
      <c r="C178" s="173" t="s">
        <v>604</v>
      </c>
      <c r="D178" s="173" t="s">
        <v>339</v>
      </c>
      <c r="E178" s="174" t="s">
        <v>2769</v>
      </c>
      <c r="F178" s="175" t="s">
        <v>2770</v>
      </c>
      <c r="G178" s="176" t="s">
        <v>496</v>
      </c>
      <c r="H178" s="177">
        <v>2</v>
      </c>
      <c r="I178" s="178"/>
      <c r="J178" s="179">
        <f>ROUND(I178*H178,0)</f>
        <v>0</v>
      </c>
      <c r="K178" s="175" t="s">
        <v>343</v>
      </c>
      <c r="L178" s="38"/>
      <c r="M178" s="180" t="s">
        <v>1</v>
      </c>
      <c r="N178" s="181" t="s">
        <v>42</v>
      </c>
      <c r="O178" s="76"/>
      <c r="P178" s="182">
        <f>O178*H178</f>
        <v>0</v>
      </c>
      <c r="Q178" s="182">
        <v>0.022720000000000001</v>
      </c>
      <c r="R178" s="182">
        <f>Q178*H178</f>
        <v>0.045440000000000001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409</v>
      </c>
      <c r="AT178" s="184" t="s">
        <v>339</v>
      </c>
      <c r="AU178" s="184" t="s">
        <v>85</v>
      </c>
      <c r="AY178" s="18" t="s">
        <v>337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</v>
      </c>
      <c r="BK178" s="185">
        <f>ROUND(I178*H178,0)</f>
        <v>0</v>
      </c>
      <c r="BL178" s="18" t="s">
        <v>409</v>
      </c>
      <c r="BM178" s="184" t="s">
        <v>944</v>
      </c>
    </row>
    <row r="179" s="2" customFormat="1" ht="49.05" customHeight="1">
      <c r="A179" s="37"/>
      <c r="B179" s="172"/>
      <c r="C179" s="173" t="s">
        <v>609</v>
      </c>
      <c r="D179" s="173" t="s">
        <v>339</v>
      </c>
      <c r="E179" s="174" t="s">
        <v>2771</v>
      </c>
      <c r="F179" s="175" t="s">
        <v>2772</v>
      </c>
      <c r="G179" s="176" t="s">
        <v>496</v>
      </c>
      <c r="H179" s="177">
        <v>1</v>
      </c>
      <c r="I179" s="178"/>
      <c r="J179" s="179">
        <f>ROUND(I179*H179,0)</f>
        <v>0</v>
      </c>
      <c r="K179" s="175" t="s">
        <v>343</v>
      </c>
      <c r="L179" s="38"/>
      <c r="M179" s="180" t="s">
        <v>1</v>
      </c>
      <c r="N179" s="181" t="s">
        <v>42</v>
      </c>
      <c r="O179" s="76"/>
      <c r="P179" s="182">
        <f>O179*H179</f>
        <v>0</v>
      </c>
      <c r="Q179" s="182">
        <v>0.034799999999999998</v>
      </c>
      <c r="R179" s="182">
        <f>Q179*H179</f>
        <v>0.034799999999999998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409</v>
      </c>
      <c r="AT179" s="184" t="s">
        <v>339</v>
      </c>
      <c r="AU179" s="184" t="s">
        <v>85</v>
      </c>
      <c r="AY179" s="18" t="s">
        <v>337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</v>
      </c>
      <c r="BK179" s="185">
        <f>ROUND(I179*H179,0)</f>
        <v>0</v>
      </c>
      <c r="BL179" s="18" t="s">
        <v>409</v>
      </c>
      <c r="BM179" s="184" t="s">
        <v>955</v>
      </c>
    </row>
    <row r="180" s="2" customFormat="1" ht="49.05" customHeight="1">
      <c r="A180" s="37"/>
      <c r="B180" s="172"/>
      <c r="C180" s="173" t="s">
        <v>614</v>
      </c>
      <c r="D180" s="173" t="s">
        <v>339</v>
      </c>
      <c r="E180" s="174" t="s">
        <v>2773</v>
      </c>
      <c r="F180" s="175" t="s">
        <v>2774</v>
      </c>
      <c r="G180" s="176" t="s">
        <v>496</v>
      </c>
      <c r="H180" s="177">
        <v>1</v>
      </c>
      <c r="I180" s="178"/>
      <c r="J180" s="179">
        <f>ROUND(I180*H180,0)</f>
        <v>0</v>
      </c>
      <c r="K180" s="175" t="s">
        <v>343</v>
      </c>
      <c r="L180" s="38"/>
      <c r="M180" s="180" t="s">
        <v>1</v>
      </c>
      <c r="N180" s="181" t="s">
        <v>42</v>
      </c>
      <c r="O180" s="76"/>
      <c r="P180" s="182">
        <f>O180*H180</f>
        <v>0</v>
      </c>
      <c r="Q180" s="182">
        <v>0.047840000000000001</v>
      </c>
      <c r="R180" s="182">
        <f>Q180*H180</f>
        <v>0.047840000000000001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409</v>
      </c>
      <c r="AT180" s="184" t="s">
        <v>339</v>
      </c>
      <c r="AU180" s="184" t="s">
        <v>85</v>
      </c>
      <c r="AY180" s="18" t="s">
        <v>337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</v>
      </c>
      <c r="BK180" s="185">
        <f>ROUND(I180*H180,0)</f>
        <v>0</v>
      </c>
      <c r="BL180" s="18" t="s">
        <v>409</v>
      </c>
      <c r="BM180" s="184" t="s">
        <v>967</v>
      </c>
    </row>
    <row r="181" s="2" customFormat="1" ht="49.05" customHeight="1">
      <c r="A181" s="37"/>
      <c r="B181" s="172"/>
      <c r="C181" s="173" t="s">
        <v>625</v>
      </c>
      <c r="D181" s="173" t="s">
        <v>339</v>
      </c>
      <c r="E181" s="174" t="s">
        <v>2775</v>
      </c>
      <c r="F181" s="175" t="s">
        <v>2776</v>
      </c>
      <c r="G181" s="176" t="s">
        <v>496</v>
      </c>
      <c r="H181" s="177">
        <v>1</v>
      </c>
      <c r="I181" s="178"/>
      <c r="J181" s="179">
        <f>ROUND(I181*H181,0)</f>
        <v>0</v>
      </c>
      <c r="K181" s="175" t="s">
        <v>343</v>
      </c>
      <c r="L181" s="38"/>
      <c r="M181" s="180" t="s">
        <v>1</v>
      </c>
      <c r="N181" s="181" t="s">
        <v>42</v>
      </c>
      <c r="O181" s="76"/>
      <c r="P181" s="182">
        <f>O181*H181</f>
        <v>0</v>
      </c>
      <c r="Q181" s="182">
        <v>0.066879999999999995</v>
      </c>
      <c r="R181" s="182">
        <f>Q181*H181</f>
        <v>0.066879999999999995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409</v>
      </c>
      <c r="AT181" s="184" t="s">
        <v>339</v>
      </c>
      <c r="AU181" s="184" t="s">
        <v>85</v>
      </c>
      <c r="AY181" s="18" t="s">
        <v>337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</v>
      </c>
      <c r="BK181" s="185">
        <f>ROUND(I181*H181,0)</f>
        <v>0</v>
      </c>
      <c r="BL181" s="18" t="s">
        <v>409</v>
      </c>
      <c r="BM181" s="184" t="s">
        <v>978</v>
      </c>
    </row>
    <row r="182" s="2" customFormat="1" ht="49.05" customHeight="1">
      <c r="A182" s="37"/>
      <c r="B182" s="172"/>
      <c r="C182" s="173" t="s">
        <v>634</v>
      </c>
      <c r="D182" s="173" t="s">
        <v>339</v>
      </c>
      <c r="E182" s="174" t="s">
        <v>2777</v>
      </c>
      <c r="F182" s="175" t="s">
        <v>2778</v>
      </c>
      <c r="G182" s="176" t="s">
        <v>496</v>
      </c>
      <c r="H182" s="177">
        <v>1</v>
      </c>
      <c r="I182" s="178"/>
      <c r="J182" s="179">
        <f>ROUND(I182*H182,0)</f>
        <v>0</v>
      </c>
      <c r="K182" s="175" t="s">
        <v>343</v>
      </c>
      <c r="L182" s="38"/>
      <c r="M182" s="180" t="s">
        <v>1</v>
      </c>
      <c r="N182" s="181" t="s">
        <v>42</v>
      </c>
      <c r="O182" s="76"/>
      <c r="P182" s="182">
        <f>O182*H182</f>
        <v>0</v>
      </c>
      <c r="Q182" s="182">
        <v>0.030099999999999998</v>
      </c>
      <c r="R182" s="182">
        <f>Q182*H182</f>
        <v>0.030099999999999998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409</v>
      </c>
      <c r="AT182" s="184" t="s">
        <v>339</v>
      </c>
      <c r="AU182" s="184" t="s">
        <v>85</v>
      </c>
      <c r="AY182" s="18" t="s">
        <v>337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</v>
      </c>
      <c r="BK182" s="185">
        <f>ROUND(I182*H182,0)</f>
        <v>0</v>
      </c>
      <c r="BL182" s="18" t="s">
        <v>409</v>
      </c>
      <c r="BM182" s="184" t="s">
        <v>1002</v>
      </c>
    </row>
    <row r="183" s="2" customFormat="1" ht="49.05" customHeight="1">
      <c r="A183" s="37"/>
      <c r="B183" s="172"/>
      <c r="C183" s="173" t="s">
        <v>639</v>
      </c>
      <c r="D183" s="173" t="s">
        <v>339</v>
      </c>
      <c r="E183" s="174" t="s">
        <v>2779</v>
      </c>
      <c r="F183" s="175" t="s">
        <v>2780</v>
      </c>
      <c r="G183" s="176" t="s">
        <v>496</v>
      </c>
      <c r="H183" s="177">
        <v>1</v>
      </c>
      <c r="I183" s="178"/>
      <c r="J183" s="179">
        <f>ROUND(I183*H183,0)</f>
        <v>0</v>
      </c>
      <c r="K183" s="175" t="s">
        <v>343</v>
      </c>
      <c r="L183" s="38"/>
      <c r="M183" s="180" t="s">
        <v>1</v>
      </c>
      <c r="N183" s="181" t="s">
        <v>42</v>
      </c>
      <c r="O183" s="76"/>
      <c r="P183" s="182">
        <f>O183*H183</f>
        <v>0</v>
      </c>
      <c r="Q183" s="182">
        <v>0.052420000000000001</v>
      </c>
      <c r="R183" s="182">
        <f>Q183*H183</f>
        <v>0.052420000000000001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409</v>
      </c>
      <c r="AT183" s="184" t="s">
        <v>339</v>
      </c>
      <c r="AU183" s="184" t="s">
        <v>85</v>
      </c>
      <c r="AY183" s="18" t="s">
        <v>337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</v>
      </c>
      <c r="BK183" s="185">
        <f>ROUND(I183*H183,0)</f>
        <v>0</v>
      </c>
      <c r="BL183" s="18" t="s">
        <v>409</v>
      </c>
      <c r="BM183" s="184" t="s">
        <v>1013</v>
      </c>
    </row>
    <row r="184" s="2" customFormat="1" ht="21.75" customHeight="1">
      <c r="A184" s="37"/>
      <c r="B184" s="172"/>
      <c r="C184" s="173" t="s">
        <v>643</v>
      </c>
      <c r="D184" s="173" t="s">
        <v>339</v>
      </c>
      <c r="E184" s="174" t="s">
        <v>2781</v>
      </c>
      <c r="F184" s="175" t="s">
        <v>2782</v>
      </c>
      <c r="G184" s="176" t="s">
        <v>496</v>
      </c>
      <c r="H184" s="177">
        <v>17</v>
      </c>
      <c r="I184" s="178"/>
      <c r="J184" s="179">
        <f>ROUND(I184*H184,0)</f>
        <v>0</v>
      </c>
      <c r="K184" s="175" t="s">
        <v>343</v>
      </c>
      <c r="L184" s="38"/>
      <c r="M184" s="180" t="s">
        <v>1</v>
      </c>
      <c r="N184" s="181" t="s">
        <v>42</v>
      </c>
      <c r="O184" s="76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409</v>
      </c>
      <c r="AT184" s="184" t="s">
        <v>339</v>
      </c>
      <c r="AU184" s="184" t="s">
        <v>85</v>
      </c>
      <c r="AY184" s="18" t="s">
        <v>337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</v>
      </c>
      <c r="BK184" s="185">
        <f>ROUND(I184*H184,0)</f>
        <v>0</v>
      </c>
      <c r="BL184" s="18" t="s">
        <v>409</v>
      </c>
      <c r="BM184" s="184" t="s">
        <v>1026</v>
      </c>
    </row>
    <row r="185" s="2" customFormat="1" ht="44.25" customHeight="1">
      <c r="A185" s="37"/>
      <c r="B185" s="172"/>
      <c r="C185" s="173" t="s">
        <v>647</v>
      </c>
      <c r="D185" s="173" t="s">
        <v>339</v>
      </c>
      <c r="E185" s="174" t="s">
        <v>2783</v>
      </c>
      <c r="F185" s="175" t="s">
        <v>2784</v>
      </c>
      <c r="G185" s="176" t="s">
        <v>403</v>
      </c>
      <c r="H185" s="177">
        <v>0.46300000000000002</v>
      </c>
      <c r="I185" s="178"/>
      <c r="J185" s="179">
        <f>ROUND(I185*H185,0)</f>
        <v>0</v>
      </c>
      <c r="K185" s="175" t="s">
        <v>343</v>
      </c>
      <c r="L185" s="38"/>
      <c r="M185" s="180" t="s">
        <v>1</v>
      </c>
      <c r="N185" s="181" t="s">
        <v>42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409</v>
      </c>
      <c r="AT185" s="184" t="s">
        <v>339</v>
      </c>
      <c r="AU185" s="184" t="s">
        <v>85</v>
      </c>
      <c r="AY185" s="18" t="s">
        <v>337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</v>
      </c>
      <c r="BK185" s="185">
        <f>ROUND(I185*H185,0)</f>
        <v>0</v>
      </c>
      <c r="BL185" s="18" t="s">
        <v>409</v>
      </c>
      <c r="BM185" s="184" t="s">
        <v>1036</v>
      </c>
    </row>
    <row r="186" s="12" customFormat="1" ht="25.92" customHeight="1">
      <c r="A186" s="12"/>
      <c r="B186" s="159"/>
      <c r="C186" s="12"/>
      <c r="D186" s="160" t="s">
        <v>76</v>
      </c>
      <c r="E186" s="161" t="s">
        <v>2514</v>
      </c>
      <c r="F186" s="161" t="s">
        <v>2515</v>
      </c>
      <c r="G186" s="12"/>
      <c r="H186" s="12"/>
      <c r="I186" s="162"/>
      <c r="J186" s="163">
        <f>BK186</f>
        <v>0</v>
      </c>
      <c r="K186" s="12"/>
      <c r="L186" s="159"/>
      <c r="M186" s="164"/>
      <c r="N186" s="165"/>
      <c r="O186" s="165"/>
      <c r="P186" s="166">
        <f>SUM(P187:P188)</f>
        <v>0</v>
      </c>
      <c r="Q186" s="165"/>
      <c r="R186" s="166">
        <f>SUM(R187:R188)</f>
        <v>0</v>
      </c>
      <c r="S186" s="165"/>
      <c r="T186" s="167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0" t="s">
        <v>91</v>
      </c>
      <c r="AT186" s="168" t="s">
        <v>76</v>
      </c>
      <c r="AU186" s="168" t="s">
        <v>77</v>
      </c>
      <c r="AY186" s="160" t="s">
        <v>337</v>
      </c>
      <c r="BK186" s="169">
        <f>SUM(BK187:BK188)</f>
        <v>0</v>
      </c>
    </row>
    <row r="187" s="2" customFormat="1" ht="24.15" customHeight="1">
      <c r="A187" s="37"/>
      <c r="B187" s="172"/>
      <c r="C187" s="173" t="s">
        <v>651</v>
      </c>
      <c r="D187" s="173" t="s">
        <v>339</v>
      </c>
      <c r="E187" s="174" t="s">
        <v>2654</v>
      </c>
      <c r="F187" s="175" t="s">
        <v>2655</v>
      </c>
      <c r="G187" s="176" t="s">
        <v>2519</v>
      </c>
      <c r="H187" s="177">
        <v>20</v>
      </c>
      <c r="I187" s="178"/>
      <c r="J187" s="179">
        <f>ROUND(I187*H187,0)</f>
        <v>0</v>
      </c>
      <c r="K187" s="175" t="s">
        <v>343</v>
      </c>
      <c r="L187" s="38"/>
      <c r="M187" s="180" t="s">
        <v>1</v>
      </c>
      <c r="N187" s="181" t="s">
        <v>42</v>
      </c>
      <c r="O187" s="76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2656</v>
      </c>
      <c r="AT187" s="184" t="s">
        <v>339</v>
      </c>
      <c r="AU187" s="184" t="s">
        <v>8</v>
      </c>
      <c r="AY187" s="18" t="s">
        <v>337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</v>
      </c>
      <c r="BK187" s="185">
        <f>ROUND(I187*H187,0)</f>
        <v>0</v>
      </c>
      <c r="BL187" s="18" t="s">
        <v>2656</v>
      </c>
      <c r="BM187" s="184" t="s">
        <v>1049</v>
      </c>
    </row>
    <row r="188" s="2" customFormat="1" ht="37.8" customHeight="1">
      <c r="A188" s="37"/>
      <c r="B188" s="172"/>
      <c r="C188" s="173" t="s">
        <v>656</v>
      </c>
      <c r="D188" s="173" t="s">
        <v>339</v>
      </c>
      <c r="E188" s="174" t="s">
        <v>2785</v>
      </c>
      <c r="F188" s="175" t="s">
        <v>2786</v>
      </c>
      <c r="G188" s="176" t="s">
        <v>2519</v>
      </c>
      <c r="H188" s="177">
        <v>10</v>
      </c>
      <c r="I188" s="178"/>
      <c r="J188" s="179">
        <f>ROUND(I188*H188,0)</f>
        <v>0</v>
      </c>
      <c r="K188" s="175" t="s">
        <v>343</v>
      </c>
      <c r="L188" s="38"/>
      <c r="M188" s="224" t="s">
        <v>1</v>
      </c>
      <c r="N188" s="225" t="s">
        <v>42</v>
      </c>
      <c r="O188" s="226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2656</v>
      </c>
      <c r="AT188" s="184" t="s">
        <v>339</v>
      </c>
      <c r="AU188" s="184" t="s">
        <v>8</v>
      </c>
      <c r="AY188" s="18" t="s">
        <v>337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</v>
      </c>
      <c r="BK188" s="185">
        <f>ROUND(I188*H188,0)</f>
        <v>0</v>
      </c>
      <c r="BL188" s="18" t="s">
        <v>2656</v>
      </c>
      <c r="BM188" s="184" t="s">
        <v>1057</v>
      </c>
    </row>
    <row r="189" s="2" customFormat="1" ht="6.96" customHeight="1">
      <c r="A189" s="37"/>
      <c r="B189" s="59"/>
      <c r="C189" s="60"/>
      <c r="D189" s="60"/>
      <c r="E189" s="60"/>
      <c r="F189" s="60"/>
      <c r="G189" s="60"/>
      <c r="H189" s="60"/>
      <c r="I189" s="60"/>
      <c r="J189" s="60"/>
      <c r="K189" s="60"/>
      <c r="L189" s="38"/>
      <c r="M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</sheetData>
  <autoFilter ref="C122:K18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106</v>
      </c>
      <c r="L4" s="21"/>
      <c r="M4" s="120" t="s">
        <v>11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Stavební úpravy požární zbrojnice Verdek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2787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28. 2. 2024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6" t="s">
        <v>37</v>
      </c>
      <c r="E30" s="37"/>
      <c r="F30" s="37"/>
      <c r="G30" s="37"/>
      <c r="H30" s="37"/>
      <c r="I30" s="37"/>
      <c r="J30" s="95">
        <f>ROUND(J118,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7" t="s">
        <v>41</v>
      </c>
      <c r="E33" s="31" t="s">
        <v>42</v>
      </c>
      <c r="F33" s="128">
        <f>ROUND((SUM(BE118:BE121)),  0)</f>
        <v>0</v>
      </c>
      <c r="G33" s="37"/>
      <c r="H33" s="37"/>
      <c r="I33" s="129">
        <v>0.20999999999999999</v>
      </c>
      <c r="J33" s="128">
        <f>ROUND(((SUM(BE118:BE121))*I33),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8">
        <f>ROUND((SUM(BF118:BF121)),  0)</f>
        <v>0</v>
      </c>
      <c r="G34" s="37"/>
      <c r="H34" s="37"/>
      <c r="I34" s="129">
        <v>0.14999999999999999</v>
      </c>
      <c r="J34" s="128">
        <f>ROUND(((SUM(BF118:BF121))*I34),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8">
        <f>ROUND((SUM(BG118:BG121)),  0)</f>
        <v>0</v>
      </c>
      <c r="G35" s="37"/>
      <c r="H35" s="37"/>
      <c r="I35" s="129">
        <v>0.20999999999999999</v>
      </c>
      <c r="J35" s="128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8">
        <f>ROUND((SUM(BH118:BH121)),  0)</f>
        <v>0</v>
      </c>
      <c r="G36" s="37"/>
      <c r="H36" s="37"/>
      <c r="I36" s="129">
        <v>0.14999999999999999</v>
      </c>
      <c r="J36" s="128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8">
        <f>ROUND((SUM(BI118:BI121)),  0)</f>
        <v>0</v>
      </c>
      <c r="G37" s="37"/>
      <c r="H37" s="37"/>
      <c r="I37" s="129">
        <v>0</v>
      </c>
      <c r="J37" s="128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0"/>
      <c r="D39" s="131" t="s">
        <v>47</v>
      </c>
      <c r="E39" s="80"/>
      <c r="F39" s="80"/>
      <c r="G39" s="132" t="s">
        <v>48</v>
      </c>
      <c r="H39" s="133" t="s">
        <v>49</v>
      </c>
      <c r="I39" s="80"/>
      <c r="J39" s="134">
        <f>SUM(J30:J37)</f>
        <v>0</v>
      </c>
      <c r="K39" s="135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6" t="s">
        <v>53</v>
      </c>
      <c r="G61" s="57" t="s">
        <v>52</v>
      </c>
      <c r="H61" s="40"/>
      <c r="I61" s="40"/>
      <c r="J61" s="137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6" t="s">
        <v>53</v>
      </c>
      <c r="G76" s="57" t="s">
        <v>52</v>
      </c>
      <c r="H76" s="40"/>
      <c r="I76" s="40"/>
      <c r="J76" s="137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290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Stavební úpravy požární zbrojnice Verdek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4 - Elektroinstalace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Verdek 35, Dvůr Králové n. L.</v>
      </c>
      <c r="G89" s="37"/>
      <c r="H89" s="37"/>
      <c r="I89" s="31" t="s">
        <v>23</v>
      </c>
      <c r="J89" s="68" t="str">
        <f>IF(J12="","",J12)</f>
        <v>28. 2. 2024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7"/>
      <c r="E91" s="37"/>
      <c r="F91" s="26" t="str">
        <f>E15</f>
        <v>Město Dvůr Králové n.L., nám. TGM 68, D.K.n.L.</v>
      </c>
      <c r="G91" s="37"/>
      <c r="H91" s="37"/>
      <c r="I91" s="31" t="s">
        <v>31</v>
      </c>
      <c r="J91" s="35" t="str">
        <f>E21</f>
        <v>Projektis spol. s r.o., Legionářská 562, D.K.n.L.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8" t="s">
        <v>291</v>
      </c>
      <c r="D94" s="130"/>
      <c r="E94" s="130"/>
      <c r="F94" s="130"/>
      <c r="G94" s="130"/>
      <c r="H94" s="130"/>
      <c r="I94" s="130"/>
      <c r="J94" s="139" t="s">
        <v>292</v>
      </c>
      <c r="K94" s="130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0" t="s">
        <v>293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294</v>
      </c>
    </row>
    <row r="97" s="9" customFormat="1" ht="24.96" customHeight="1">
      <c r="A97" s="9"/>
      <c r="B97" s="141"/>
      <c r="C97" s="9"/>
      <c r="D97" s="142" t="s">
        <v>2788</v>
      </c>
      <c r="E97" s="143"/>
      <c r="F97" s="143"/>
      <c r="G97" s="143"/>
      <c r="H97" s="143"/>
      <c r="I97" s="143"/>
      <c r="J97" s="144">
        <f>J119</f>
        <v>0</v>
      </c>
      <c r="K97" s="9"/>
      <c r="L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5"/>
      <c r="C98" s="10"/>
      <c r="D98" s="146" t="s">
        <v>2789</v>
      </c>
      <c r="E98" s="147"/>
      <c r="F98" s="147"/>
      <c r="G98" s="147"/>
      <c r="H98" s="147"/>
      <c r="I98" s="147"/>
      <c r="J98" s="148">
        <f>J120</f>
        <v>0</v>
      </c>
      <c r="K98" s="10"/>
      <c r="L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322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17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121" t="str">
        <f>E7</f>
        <v>Stavební úpravy požární zbrojnice Verdek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119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4 - Elektroinstalace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21</v>
      </c>
      <c r="D112" s="37"/>
      <c r="E112" s="37"/>
      <c r="F112" s="26" t="str">
        <f>F12</f>
        <v>Verdek 35, Dvůr Králové n. L.</v>
      </c>
      <c r="G112" s="37"/>
      <c r="H112" s="37"/>
      <c r="I112" s="31" t="s">
        <v>23</v>
      </c>
      <c r="J112" s="68" t="str">
        <f>IF(J12="","",J12)</f>
        <v>28. 2. 2024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25</v>
      </c>
      <c r="D114" s="37"/>
      <c r="E114" s="37"/>
      <c r="F114" s="26" t="str">
        <f>E15</f>
        <v>Město Dvůr Králové n.L., nám. TGM 68, D.K.n.L.</v>
      </c>
      <c r="G114" s="37"/>
      <c r="H114" s="37"/>
      <c r="I114" s="31" t="s">
        <v>31</v>
      </c>
      <c r="J114" s="35" t="str">
        <f>E21</f>
        <v>Projektis spol. s r.o., Legionářská 562, D.K.n.L.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29</v>
      </c>
      <c r="D115" s="37"/>
      <c r="E115" s="37"/>
      <c r="F115" s="26" t="str">
        <f>IF(E18="","",E18)</f>
        <v>Vyplň údaj</v>
      </c>
      <c r="G115" s="37"/>
      <c r="H115" s="37"/>
      <c r="I115" s="31" t="s">
        <v>34</v>
      </c>
      <c r="J115" s="35" t="str">
        <f>E24</f>
        <v>ing. V. Švehla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49"/>
      <c r="B117" s="150"/>
      <c r="C117" s="151" t="s">
        <v>323</v>
      </c>
      <c r="D117" s="152" t="s">
        <v>62</v>
      </c>
      <c r="E117" s="152" t="s">
        <v>58</v>
      </c>
      <c r="F117" s="152" t="s">
        <v>59</v>
      </c>
      <c r="G117" s="152" t="s">
        <v>324</v>
      </c>
      <c r="H117" s="152" t="s">
        <v>325</v>
      </c>
      <c r="I117" s="152" t="s">
        <v>326</v>
      </c>
      <c r="J117" s="152" t="s">
        <v>292</v>
      </c>
      <c r="K117" s="153" t="s">
        <v>327</v>
      </c>
      <c r="L117" s="154"/>
      <c r="M117" s="85" t="s">
        <v>1</v>
      </c>
      <c r="N117" s="86" t="s">
        <v>41</v>
      </c>
      <c r="O117" s="86" t="s">
        <v>328</v>
      </c>
      <c r="P117" s="86" t="s">
        <v>329</v>
      </c>
      <c r="Q117" s="86" t="s">
        <v>330</v>
      </c>
      <c r="R117" s="86" t="s">
        <v>331</v>
      </c>
      <c r="S117" s="86" t="s">
        <v>332</v>
      </c>
      <c r="T117" s="87" t="s">
        <v>333</v>
      </c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</row>
    <row r="118" s="2" customFormat="1" ht="22.8" customHeight="1">
      <c r="A118" s="37"/>
      <c r="B118" s="38"/>
      <c r="C118" s="92" t="s">
        <v>334</v>
      </c>
      <c r="D118" s="37"/>
      <c r="E118" s="37"/>
      <c r="F118" s="37"/>
      <c r="G118" s="37"/>
      <c r="H118" s="37"/>
      <c r="I118" s="37"/>
      <c r="J118" s="155">
        <f>BK118</f>
        <v>0</v>
      </c>
      <c r="K118" s="37"/>
      <c r="L118" s="38"/>
      <c r="M118" s="88"/>
      <c r="N118" s="72"/>
      <c r="O118" s="89"/>
      <c r="P118" s="156">
        <f>P119</f>
        <v>0</v>
      </c>
      <c r="Q118" s="89"/>
      <c r="R118" s="156">
        <f>R119</f>
        <v>0</v>
      </c>
      <c r="S118" s="89"/>
      <c r="T118" s="157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76</v>
      </c>
      <c r="AU118" s="18" t="s">
        <v>294</v>
      </c>
      <c r="BK118" s="158">
        <f>BK119</f>
        <v>0</v>
      </c>
    </row>
    <row r="119" s="12" customFormat="1" ht="25.92" customHeight="1">
      <c r="A119" s="12"/>
      <c r="B119" s="159"/>
      <c r="C119" s="12"/>
      <c r="D119" s="160" t="s">
        <v>76</v>
      </c>
      <c r="E119" s="161" t="s">
        <v>400</v>
      </c>
      <c r="F119" s="161" t="s">
        <v>2790</v>
      </c>
      <c r="G119" s="12"/>
      <c r="H119" s="12"/>
      <c r="I119" s="162"/>
      <c r="J119" s="163">
        <f>BK119</f>
        <v>0</v>
      </c>
      <c r="K119" s="12"/>
      <c r="L119" s="159"/>
      <c r="M119" s="164"/>
      <c r="N119" s="165"/>
      <c r="O119" s="165"/>
      <c r="P119" s="166">
        <f>P120</f>
        <v>0</v>
      </c>
      <c r="Q119" s="165"/>
      <c r="R119" s="166">
        <f>R120</f>
        <v>0</v>
      </c>
      <c r="S119" s="165"/>
      <c r="T119" s="167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0" t="s">
        <v>88</v>
      </c>
      <c r="AT119" s="168" t="s">
        <v>76</v>
      </c>
      <c r="AU119" s="168" t="s">
        <v>77</v>
      </c>
      <c r="AY119" s="160" t="s">
        <v>337</v>
      </c>
      <c r="BK119" s="169">
        <f>BK120</f>
        <v>0</v>
      </c>
    </row>
    <row r="120" s="12" customFormat="1" ht="22.8" customHeight="1">
      <c r="A120" s="12"/>
      <c r="B120" s="159"/>
      <c r="C120" s="12"/>
      <c r="D120" s="160" t="s">
        <v>76</v>
      </c>
      <c r="E120" s="170" t="s">
        <v>2791</v>
      </c>
      <c r="F120" s="170" t="s">
        <v>2792</v>
      </c>
      <c r="G120" s="12"/>
      <c r="H120" s="12"/>
      <c r="I120" s="162"/>
      <c r="J120" s="171">
        <f>BK120</f>
        <v>0</v>
      </c>
      <c r="K120" s="12"/>
      <c r="L120" s="159"/>
      <c r="M120" s="164"/>
      <c r="N120" s="165"/>
      <c r="O120" s="165"/>
      <c r="P120" s="166">
        <f>P121</f>
        <v>0</v>
      </c>
      <c r="Q120" s="165"/>
      <c r="R120" s="166">
        <f>R121</f>
        <v>0</v>
      </c>
      <c r="S120" s="165"/>
      <c r="T120" s="167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0" t="s">
        <v>88</v>
      </c>
      <c r="AT120" s="168" t="s">
        <v>76</v>
      </c>
      <c r="AU120" s="168" t="s">
        <v>8</v>
      </c>
      <c r="AY120" s="160" t="s">
        <v>337</v>
      </c>
      <c r="BK120" s="169">
        <f>BK121</f>
        <v>0</v>
      </c>
    </row>
    <row r="121" s="2" customFormat="1" ht="16.5" customHeight="1">
      <c r="A121" s="37"/>
      <c r="B121" s="172"/>
      <c r="C121" s="211" t="s">
        <v>8</v>
      </c>
      <c r="D121" s="211" t="s">
        <v>400</v>
      </c>
      <c r="E121" s="212" t="s">
        <v>2793</v>
      </c>
      <c r="F121" s="213" t="s">
        <v>92</v>
      </c>
      <c r="G121" s="214" t="s">
        <v>2123</v>
      </c>
      <c r="H121" s="215">
        <v>1</v>
      </c>
      <c r="I121" s="216"/>
      <c r="J121" s="217">
        <f>ROUND(I121*H121,0)</f>
        <v>0</v>
      </c>
      <c r="K121" s="213" t="s">
        <v>1</v>
      </c>
      <c r="L121" s="218"/>
      <c r="M121" s="229" t="s">
        <v>1</v>
      </c>
      <c r="N121" s="230" t="s">
        <v>42</v>
      </c>
      <c r="O121" s="226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4" t="s">
        <v>1873</v>
      </c>
      <c r="AT121" s="184" t="s">
        <v>400</v>
      </c>
      <c r="AU121" s="184" t="s">
        <v>85</v>
      </c>
      <c r="AY121" s="18" t="s">
        <v>337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8" t="s">
        <v>8</v>
      </c>
      <c r="BK121" s="185">
        <f>ROUND(I121*H121,0)</f>
        <v>0</v>
      </c>
      <c r="BL121" s="18" t="s">
        <v>695</v>
      </c>
      <c r="BM121" s="184" t="s">
        <v>2794</v>
      </c>
    </row>
    <row r="122" s="2" customFormat="1" ht="6.96" customHeight="1">
      <c r="A122" s="37"/>
      <c r="B122" s="59"/>
      <c r="C122" s="60"/>
      <c r="D122" s="60"/>
      <c r="E122" s="60"/>
      <c r="F122" s="60"/>
      <c r="G122" s="60"/>
      <c r="H122" s="60"/>
      <c r="I122" s="60"/>
      <c r="J122" s="60"/>
      <c r="K122" s="60"/>
      <c r="L122" s="38"/>
      <c r="M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</sheetData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106</v>
      </c>
      <c r="L4" s="21"/>
      <c r="M4" s="120" t="s">
        <v>11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Stavební úpravy požární zbrojnice Verdek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2795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28. 2. 2024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6" t="s">
        <v>37</v>
      </c>
      <c r="E30" s="37"/>
      <c r="F30" s="37"/>
      <c r="G30" s="37"/>
      <c r="H30" s="37"/>
      <c r="I30" s="37"/>
      <c r="J30" s="95">
        <f>ROUND(J119,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7" t="s">
        <v>41</v>
      </c>
      <c r="E33" s="31" t="s">
        <v>42</v>
      </c>
      <c r="F33" s="128">
        <f>ROUND((SUM(BE119:BE169)),  0)</f>
        <v>0</v>
      </c>
      <c r="G33" s="37"/>
      <c r="H33" s="37"/>
      <c r="I33" s="129">
        <v>0.20999999999999999</v>
      </c>
      <c r="J33" s="128">
        <f>ROUND(((SUM(BE119:BE169))*I33),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8">
        <f>ROUND((SUM(BF119:BF169)),  0)</f>
        <v>0</v>
      </c>
      <c r="G34" s="37"/>
      <c r="H34" s="37"/>
      <c r="I34" s="129">
        <v>0.14999999999999999</v>
      </c>
      <c r="J34" s="128">
        <f>ROUND(((SUM(BF119:BF169))*I34),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8">
        <f>ROUND((SUM(BG119:BG169)),  0)</f>
        <v>0</v>
      </c>
      <c r="G35" s="37"/>
      <c r="H35" s="37"/>
      <c r="I35" s="129">
        <v>0.20999999999999999</v>
      </c>
      <c r="J35" s="128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8">
        <f>ROUND((SUM(BH119:BH169)),  0)</f>
        <v>0</v>
      </c>
      <c r="G36" s="37"/>
      <c r="H36" s="37"/>
      <c r="I36" s="129">
        <v>0.14999999999999999</v>
      </c>
      <c r="J36" s="128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8">
        <f>ROUND((SUM(BI119:BI169)),  0)</f>
        <v>0</v>
      </c>
      <c r="G37" s="37"/>
      <c r="H37" s="37"/>
      <c r="I37" s="129">
        <v>0</v>
      </c>
      <c r="J37" s="128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0"/>
      <c r="D39" s="131" t="s">
        <v>47</v>
      </c>
      <c r="E39" s="80"/>
      <c r="F39" s="80"/>
      <c r="G39" s="132" t="s">
        <v>48</v>
      </c>
      <c r="H39" s="133" t="s">
        <v>49</v>
      </c>
      <c r="I39" s="80"/>
      <c r="J39" s="134">
        <f>SUM(J30:J37)</f>
        <v>0</v>
      </c>
      <c r="K39" s="135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6" t="s">
        <v>53</v>
      </c>
      <c r="G61" s="57" t="s">
        <v>52</v>
      </c>
      <c r="H61" s="40"/>
      <c r="I61" s="40"/>
      <c r="J61" s="137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6" t="s">
        <v>53</v>
      </c>
      <c r="G76" s="57" t="s">
        <v>52</v>
      </c>
      <c r="H76" s="40"/>
      <c r="I76" s="40"/>
      <c r="J76" s="137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290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Stavební úpravy požární zbrojnice Verdek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5 - Vzduchotechnika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Verdek 35, Dvůr Králové n. L.</v>
      </c>
      <c r="G89" s="37"/>
      <c r="H89" s="37"/>
      <c r="I89" s="31" t="s">
        <v>23</v>
      </c>
      <c r="J89" s="68" t="str">
        <f>IF(J12="","",J12)</f>
        <v>28. 2. 2024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7"/>
      <c r="E91" s="37"/>
      <c r="F91" s="26" t="str">
        <f>E15</f>
        <v>Město Dvůr Králové n.L., nám. TGM 68, D.K.n.L.</v>
      </c>
      <c r="G91" s="37"/>
      <c r="H91" s="37"/>
      <c r="I91" s="31" t="s">
        <v>31</v>
      </c>
      <c r="J91" s="35" t="str">
        <f>E21</f>
        <v>Projektis spol. s r.o., Legionářská 562, D.K.n.L.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8" t="s">
        <v>291</v>
      </c>
      <c r="D94" s="130"/>
      <c r="E94" s="130"/>
      <c r="F94" s="130"/>
      <c r="G94" s="130"/>
      <c r="H94" s="130"/>
      <c r="I94" s="130"/>
      <c r="J94" s="139" t="s">
        <v>292</v>
      </c>
      <c r="K94" s="130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0" t="s">
        <v>293</v>
      </c>
      <c r="D96" s="37"/>
      <c r="E96" s="37"/>
      <c r="F96" s="37"/>
      <c r="G96" s="37"/>
      <c r="H96" s="37"/>
      <c r="I96" s="37"/>
      <c r="J96" s="95">
        <f>J119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294</v>
      </c>
    </row>
    <row r="97" s="9" customFormat="1" ht="24.96" customHeight="1">
      <c r="A97" s="9"/>
      <c r="B97" s="141"/>
      <c r="C97" s="9"/>
      <c r="D97" s="142" t="s">
        <v>305</v>
      </c>
      <c r="E97" s="143"/>
      <c r="F97" s="143"/>
      <c r="G97" s="143"/>
      <c r="H97" s="143"/>
      <c r="I97" s="143"/>
      <c r="J97" s="144">
        <f>J120</f>
        <v>0</v>
      </c>
      <c r="K97" s="9"/>
      <c r="L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5"/>
      <c r="C98" s="10"/>
      <c r="D98" s="146" t="s">
        <v>307</v>
      </c>
      <c r="E98" s="147"/>
      <c r="F98" s="147"/>
      <c r="G98" s="147"/>
      <c r="H98" s="147"/>
      <c r="I98" s="147"/>
      <c r="J98" s="148">
        <f>J121</f>
        <v>0</v>
      </c>
      <c r="K98" s="10"/>
      <c r="L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5"/>
      <c r="C99" s="10"/>
      <c r="D99" s="146" t="s">
        <v>2796</v>
      </c>
      <c r="E99" s="147"/>
      <c r="F99" s="147"/>
      <c r="G99" s="147"/>
      <c r="H99" s="147"/>
      <c r="I99" s="147"/>
      <c r="J99" s="148">
        <f>J125</f>
        <v>0</v>
      </c>
      <c r="K99" s="10"/>
      <c r="L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322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17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121" t="str">
        <f>E7</f>
        <v>Stavební úpravy požární zbrojnice Verdek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119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66" t="str">
        <f>E9</f>
        <v>5 - Vzduchotechnika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21</v>
      </c>
      <c r="D113" s="37"/>
      <c r="E113" s="37"/>
      <c r="F113" s="26" t="str">
        <f>F12</f>
        <v>Verdek 35, Dvůr Králové n. L.</v>
      </c>
      <c r="G113" s="37"/>
      <c r="H113" s="37"/>
      <c r="I113" s="31" t="s">
        <v>23</v>
      </c>
      <c r="J113" s="68" t="str">
        <f>IF(J12="","",J12)</f>
        <v>28. 2. 2024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05" customHeight="1">
      <c r="A115" s="37"/>
      <c r="B115" s="38"/>
      <c r="C115" s="31" t="s">
        <v>25</v>
      </c>
      <c r="D115" s="37"/>
      <c r="E115" s="37"/>
      <c r="F115" s="26" t="str">
        <f>E15</f>
        <v>Město Dvůr Králové n.L., nám. TGM 68, D.K.n.L.</v>
      </c>
      <c r="G115" s="37"/>
      <c r="H115" s="37"/>
      <c r="I115" s="31" t="s">
        <v>31</v>
      </c>
      <c r="J115" s="35" t="str">
        <f>E21</f>
        <v>Projektis spol. s r.o., Legionářská 562, D.K.n.L.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29</v>
      </c>
      <c r="D116" s="37"/>
      <c r="E116" s="37"/>
      <c r="F116" s="26" t="str">
        <f>IF(E18="","",E18)</f>
        <v>Vyplň údaj</v>
      </c>
      <c r="G116" s="37"/>
      <c r="H116" s="37"/>
      <c r="I116" s="31" t="s">
        <v>34</v>
      </c>
      <c r="J116" s="35" t="str">
        <f>E24</f>
        <v>ing. V. Švehla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49"/>
      <c r="B118" s="150"/>
      <c r="C118" s="151" t="s">
        <v>323</v>
      </c>
      <c r="D118" s="152" t="s">
        <v>62</v>
      </c>
      <c r="E118" s="152" t="s">
        <v>58</v>
      </c>
      <c r="F118" s="152" t="s">
        <v>59</v>
      </c>
      <c r="G118" s="152" t="s">
        <v>324</v>
      </c>
      <c r="H118" s="152" t="s">
        <v>325</v>
      </c>
      <c r="I118" s="152" t="s">
        <v>326</v>
      </c>
      <c r="J118" s="152" t="s">
        <v>292</v>
      </c>
      <c r="K118" s="153" t="s">
        <v>327</v>
      </c>
      <c r="L118" s="154"/>
      <c r="M118" s="85" t="s">
        <v>1</v>
      </c>
      <c r="N118" s="86" t="s">
        <v>41</v>
      </c>
      <c r="O118" s="86" t="s">
        <v>328</v>
      </c>
      <c r="P118" s="86" t="s">
        <v>329</v>
      </c>
      <c r="Q118" s="86" t="s">
        <v>330</v>
      </c>
      <c r="R118" s="86" t="s">
        <v>331</v>
      </c>
      <c r="S118" s="86" t="s">
        <v>332</v>
      </c>
      <c r="T118" s="87" t="s">
        <v>333</v>
      </c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</row>
    <row r="119" s="2" customFormat="1" ht="22.8" customHeight="1">
      <c r="A119" s="37"/>
      <c r="B119" s="38"/>
      <c r="C119" s="92" t="s">
        <v>334</v>
      </c>
      <c r="D119" s="37"/>
      <c r="E119" s="37"/>
      <c r="F119" s="37"/>
      <c r="G119" s="37"/>
      <c r="H119" s="37"/>
      <c r="I119" s="37"/>
      <c r="J119" s="155">
        <f>BK119</f>
        <v>0</v>
      </c>
      <c r="K119" s="37"/>
      <c r="L119" s="38"/>
      <c r="M119" s="88"/>
      <c r="N119" s="72"/>
      <c r="O119" s="89"/>
      <c r="P119" s="156">
        <f>P120</f>
        <v>0</v>
      </c>
      <c r="Q119" s="89"/>
      <c r="R119" s="156">
        <f>R120</f>
        <v>0.072986000000000009</v>
      </c>
      <c r="S119" s="89"/>
      <c r="T119" s="157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76</v>
      </c>
      <c r="AU119" s="18" t="s">
        <v>294</v>
      </c>
      <c r="BK119" s="158">
        <f>BK120</f>
        <v>0</v>
      </c>
    </row>
    <row r="120" s="12" customFormat="1" ht="25.92" customHeight="1">
      <c r="A120" s="12"/>
      <c r="B120" s="159"/>
      <c r="C120" s="12"/>
      <c r="D120" s="160" t="s">
        <v>76</v>
      </c>
      <c r="E120" s="161" t="s">
        <v>1320</v>
      </c>
      <c r="F120" s="161" t="s">
        <v>1321</v>
      </c>
      <c r="G120" s="12"/>
      <c r="H120" s="12"/>
      <c r="I120" s="162"/>
      <c r="J120" s="163">
        <f>BK120</f>
        <v>0</v>
      </c>
      <c r="K120" s="12"/>
      <c r="L120" s="159"/>
      <c r="M120" s="164"/>
      <c r="N120" s="165"/>
      <c r="O120" s="165"/>
      <c r="P120" s="166">
        <f>P121+P125</f>
        <v>0</v>
      </c>
      <c r="Q120" s="165"/>
      <c r="R120" s="166">
        <f>R121+R125</f>
        <v>0.072986000000000009</v>
      </c>
      <c r="S120" s="165"/>
      <c r="T120" s="167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0" t="s">
        <v>85</v>
      </c>
      <c r="AT120" s="168" t="s">
        <v>76</v>
      </c>
      <c r="AU120" s="168" t="s">
        <v>77</v>
      </c>
      <c r="AY120" s="160" t="s">
        <v>337</v>
      </c>
      <c r="BK120" s="169">
        <f>BK121+BK125</f>
        <v>0</v>
      </c>
    </row>
    <row r="121" s="12" customFormat="1" ht="22.8" customHeight="1">
      <c r="A121" s="12"/>
      <c r="B121" s="159"/>
      <c r="C121" s="12"/>
      <c r="D121" s="160" t="s">
        <v>76</v>
      </c>
      <c r="E121" s="170" t="s">
        <v>1352</v>
      </c>
      <c r="F121" s="170" t="s">
        <v>1353</v>
      </c>
      <c r="G121" s="12"/>
      <c r="H121" s="12"/>
      <c r="I121" s="162"/>
      <c r="J121" s="171">
        <f>BK121</f>
        <v>0</v>
      </c>
      <c r="K121" s="12"/>
      <c r="L121" s="159"/>
      <c r="M121" s="164"/>
      <c r="N121" s="165"/>
      <c r="O121" s="165"/>
      <c r="P121" s="166">
        <f>SUM(P122:P124)</f>
        <v>0</v>
      </c>
      <c r="Q121" s="165"/>
      <c r="R121" s="166">
        <f>SUM(R122:R124)</f>
        <v>0.0043599999999999993</v>
      </c>
      <c r="S121" s="165"/>
      <c r="T121" s="167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0" t="s">
        <v>85</v>
      </c>
      <c r="AT121" s="168" t="s">
        <v>76</v>
      </c>
      <c r="AU121" s="168" t="s">
        <v>8</v>
      </c>
      <c r="AY121" s="160" t="s">
        <v>337</v>
      </c>
      <c r="BK121" s="169">
        <f>SUM(BK122:BK124)</f>
        <v>0</v>
      </c>
    </row>
    <row r="122" s="2" customFormat="1" ht="24.15" customHeight="1">
      <c r="A122" s="37"/>
      <c r="B122" s="172"/>
      <c r="C122" s="173" t="s">
        <v>8</v>
      </c>
      <c r="D122" s="173" t="s">
        <v>339</v>
      </c>
      <c r="E122" s="174" t="s">
        <v>2797</v>
      </c>
      <c r="F122" s="175" t="s">
        <v>2798</v>
      </c>
      <c r="G122" s="176" t="s">
        <v>342</v>
      </c>
      <c r="H122" s="177">
        <v>2</v>
      </c>
      <c r="I122" s="178"/>
      <c r="J122" s="179">
        <f>ROUND(I122*H122,0)</f>
        <v>0</v>
      </c>
      <c r="K122" s="175" t="s">
        <v>343</v>
      </c>
      <c r="L122" s="38"/>
      <c r="M122" s="180" t="s">
        <v>1</v>
      </c>
      <c r="N122" s="181" t="s">
        <v>42</v>
      </c>
      <c r="O122" s="76"/>
      <c r="P122" s="182">
        <f>O122*H122</f>
        <v>0</v>
      </c>
      <c r="Q122" s="182">
        <v>0.00010000000000000001</v>
      </c>
      <c r="R122" s="182">
        <f>Q122*H122</f>
        <v>0.00020000000000000001</v>
      </c>
      <c r="S122" s="182">
        <v>0</v>
      </c>
      <c r="T122" s="18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4" t="s">
        <v>409</v>
      </c>
      <c r="AT122" s="184" t="s">
        <v>339</v>
      </c>
      <c r="AU122" s="184" t="s">
        <v>85</v>
      </c>
      <c r="AY122" s="18" t="s">
        <v>337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8" t="s">
        <v>8</v>
      </c>
      <c r="BK122" s="185">
        <f>ROUND(I122*H122,0)</f>
        <v>0</v>
      </c>
      <c r="BL122" s="18" t="s">
        <v>409</v>
      </c>
      <c r="BM122" s="184" t="s">
        <v>2799</v>
      </c>
    </row>
    <row r="123" s="2" customFormat="1" ht="24.15" customHeight="1">
      <c r="A123" s="37"/>
      <c r="B123" s="172"/>
      <c r="C123" s="211" t="s">
        <v>85</v>
      </c>
      <c r="D123" s="211" t="s">
        <v>400</v>
      </c>
      <c r="E123" s="212" t="s">
        <v>2800</v>
      </c>
      <c r="F123" s="213" t="s">
        <v>2801</v>
      </c>
      <c r="G123" s="214" t="s">
        <v>342</v>
      </c>
      <c r="H123" s="215">
        <v>1.6000000000000001</v>
      </c>
      <c r="I123" s="216"/>
      <c r="J123" s="217">
        <f>ROUND(I123*H123,0)</f>
        <v>0</v>
      </c>
      <c r="K123" s="213" t="s">
        <v>2802</v>
      </c>
      <c r="L123" s="218"/>
      <c r="M123" s="219" t="s">
        <v>1</v>
      </c>
      <c r="N123" s="220" t="s">
        <v>42</v>
      </c>
      <c r="O123" s="76"/>
      <c r="P123" s="182">
        <f>O123*H123</f>
        <v>0</v>
      </c>
      <c r="Q123" s="182">
        <v>0.0025999999999999999</v>
      </c>
      <c r="R123" s="182">
        <f>Q123*H123</f>
        <v>0.0041599999999999996</v>
      </c>
      <c r="S123" s="182">
        <v>0</v>
      </c>
      <c r="T123" s="18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4" t="s">
        <v>506</v>
      </c>
      <c r="AT123" s="184" t="s">
        <v>400</v>
      </c>
      <c r="AU123" s="184" t="s">
        <v>85</v>
      </c>
      <c r="AY123" s="18" t="s">
        <v>337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8" t="s">
        <v>8</v>
      </c>
      <c r="BK123" s="185">
        <f>ROUND(I123*H123,0)</f>
        <v>0</v>
      </c>
      <c r="BL123" s="18" t="s">
        <v>409</v>
      </c>
      <c r="BM123" s="184" t="s">
        <v>2803</v>
      </c>
    </row>
    <row r="124" s="13" customFormat="1">
      <c r="A124" s="13"/>
      <c r="B124" s="186"/>
      <c r="C124" s="13"/>
      <c r="D124" s="187" t="s">
        <v>345</v>
      </c>
      <c r="E124" s="13"/>
      <c r="F124" s="189" t="s">
        <v>2804</v>
      </c>
      <c r="G124" s="13"/>
      <c r="H124" s="190">
        <v>1.6000000000000001</v>
      </c>
      <c r="I124" s="191"/>
      <c r="J124" s="13"/>
      <c r="K124" s="13"/>
      <c r="L124" s="186"/>
      <c r="M124" s="192"/>
      <c r="N124" s="193"/>
      <c r="O124" s="193"/>
      <c r="P124" s="193"/>
      <c r="Q124" s="193"/>
      <c r="R124" s="193"/>
      <c r="S124" s="193"/>
      <c r="T124" s="19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8" t="s">
        <v>345</v>
      </c>
      <c r="AU124" s="188" t="s">
        <v>85</v>
      </c>
      <c r="AV124" s="13" t="s">
        <v>85</v>
      </c>
      <c r="AW124" s="13" t="s">
        <v>3</v>
      </c>
      <c r="AX124" s="13" t="s">
        <v>8</v>
      </c>
      <c r="AY124" s="188" t="s">
        <v>337</v>
      </c>
    </row>
    <row r="125" s="12" customFormat="1" ht="22.8" customHeight="1">
      <c r="A125" s="12"/>
      <c r="B125" s="159"/>
      <c r="C125" s="12"/>
      <c r="D125" s="160" t="s">
        <v>76</v>
      </c>
      <c r="E125" s="170" t="s">
        <v>2805</v>
      </c>
      <c r="F125" s="170" t="s">
        <v>95</v>
      </c>
      <c r="G125" s="12"/>
      <c r="H125" s="12"/>
      <c r="I125" s="162"/>
      <c r="J125" s="171">
        <f>BK125</f>
        <v>0</v>
      </c>
      <c r="K125" s="12"/>
      <c r="L125" s="159"/>
      <c r="M125" s="164"/>
      <c r="N125" s="165"/>
      <c r="O125" s="165"/>
      <c r="P125" s="166">
        <f>SUM(P126:P169)</f>
        <v>0</v>
      </c>
      <c r="Q125" s="165"/>
      <c r="R125" s="166">
        <f>SUM(R126:R169)</f>
        <v>0.068626000000000006</v>
      </c>
      <c r="S125" s="165"/>
      <c r="T125" s="167">
        <f>SUM(T126:T169)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0" t="s">
        <v>85</v>
      </c>
      <c r="AT125" s="168" t="s">
        <v>76</v>
      </c>
      <c r="AU125" s="168" t="s">
        <v>8</v>
      </c>
      <c r="AY125" s="160" t="s">
        <v>337</v>
      </c>
      <c r="BK125" s="169">
        <f>SUM(BK126:BK169)</f>
        <v>0</v>
      </c>
    </row>
    <row r="126" s="2" customFormat="1" ht="21.75" customHeight="1">
      <c r="A126" s="37"/>
      <c r="B126" s="172"/>
      <c r="C126" s="173" t="s">
        <v>88</v>
      </c>
      <c r="D126" s="173" t="s">
        <v>339</v>
      </c>
      <c r="E126" s="174" t="s">
        <v>2806</v>
      </c>
      <c r="F126" s="175" t="s">
        <v>2807</v>
      </c>
      <c r="G126" s="176" t="s">
        <v>496</v>
      </c>
      <c r="H126" s="177">
        <v>1</v>
      </c>
      <c r="I126" s="178"/>
      <c r="J126" s="179">
        <f>ROUND(I126*H126,0)</f>
        <v>0</v>
      </c>
      <c r="K126" s="175" t="s">
        <v>343</v>
      </c>
      <c r="L126" s="38"/>
      <c r="M126" s="180" t="s">
        <v>1</v>
      </c>
      <c r="N126" s="181" t="s">
        <v>42</v>
      </c>
      <c r="O126" s="7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409</v>
      </c>
      <c r="AT126" s="184" t="s">
        <v>339</v>
      </c>
      <c r="AU126" s="184" t="s">
        <v>85</v>
      </c>
      <c r="AY126" s="18" t="s">
        <v>337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</v>
      </c>
      <c r="BK126" s="185">
        <f>ROUND(I126*H126,0)</f>
        <v>0</v>
      </c>
      <c r="BL126" s="18" t="s">
        <v>409</v>
      </c>
      <c r="BM126" s="184" t="s">
        <v>2808</v>
      </c>
    </row>
    <row r="127" s="2" customFormat="1" ht="16.5" customHeight="1">
      <c r="A127" s="37"/>
      <c r="B127" s="172"/>
      <c r="C127" s="211" t="s">
        <v>91</v>
      </c>
      <c r="D127" s="211" t="s">
        <v>400</v>
      </c>
      <c r="E127" s="212" t="s">
        <v>2809</v>
      </c>
      <c r="F127" s="213" t="s">
        <v>2810</v>
      </c>
      <c r="G127" s="214" t="s">
        <v>496</v>
      </c>
      <c r="H127" s="215">
        <v>1</v>
      </c>
      <c r="I127" s="216"/>
      <c r="J127" s="217">
        <f>ROUND(I127*H127,0)</f>
        <v>0</v>
      </c>
      <c r="K127" s="213" t="s">
        <v>1</v>
      </c>
      <c r="L127" s="218"/>
      <c r="M127" s="219" t="s">
        <v>1</v>
      </c>
      <c r="N127" s="220" t="s">
        <v>42</v>
      </c>
      <c r="O127" s="76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506</v>
      </c>
      <c r="AT127" s="184" t="s">
        <v>400</v>
      </c>
      <c r="AU127" s="184" t="s">
        <v>85</v>
      </c>
      <c r="AY127" s="18" t="s">
        <v>337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</v>
      </c>
      <c r="BK127" s="185">
        <f>ROUND(I127*H127,0)</f>
        <v>0</v>
      </c>
      <c r="BL127" s="18" t="s">
        <v>409</v>
      </c>
      <c r="BM127" s="184" t="s">
        <v>2811</v>
      </c>
    </row>
    <row r="128" s="2" customFormat="1" ht="21.75" customHeight="1">
      <c r="A128" s="37"/>
      <c r="B128" s="172"/>
      <c r="C128" s="173" t="s">
        <v>94</v>
      </c>
      <c r="D128" s="173" t="s">
        <v>339</v>
      </c>
      <c r="E128" s="174" t="s">
        <v>2812</v>
      </c>
      <c r="F128" s="175" t="s">
        <v>2813</v>
      </c>
      <c r="G128" s="176" t="s">
        <v>496</v>
      </c>
      <c r="H128" s="177">
        <v>1</v>
      </c>
      <c r="I128" s="178"/>
      <c r="J128" s="179">
        <f>ROUND(I128*H128,0)</f>
        <v>0</v>
      </c>
      <c r="K128" s="175" t="s">
        <v>343</v>
      </c>
      <c r="L128" s="38"/>
      <c r="M128" s="180" t="s">
        <v>1</v>
      </c>
      <c r="N128" s="181" t="s">
        <v>42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409</v>
      </c>
      <c r="AT128" s="184" t="s">
        <v>339</v>
      </c>
      <c r="AU128" s="184" t="s">
        <v>85</v>
      </c>
      <c r="AY128" s="18" t="s">
        <v>337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</v>
      </c>
      <c r="BK128" s="185">
        <f>ROUND(I128*H128,0)</f>
        <v>0</v>
      </c>
      <c r="BL128" s="18" t="s">
        <v>409</v>
      </c>
      <c r="BM128" s="184" t="s">
        <v>2814</v>
      </c>
    </row>
    <row r="129" s="2" customFormat="1" ht="16.5" customHeight="1">
      <c r="A129" s="37"/>
      <c r="B129" s="172"/>
      <c r="C129" s="211" t="s">
        <v>97</v>
      </c>
      <c r="D129" s="211" t="s">
        <v>400</v>
      </c>
      <c r="E129" s="212" t="s">
        <v>2815</v>
      </c>
      <c r="F129" s="213" t="s">
        <v>2816</v>
      </c>
      <c r="G129" s="214" t="s">
        <v>496</v>
      </c>
      <c r="H129" s="215">
        <v>1</v>
      </c>
      <c r="I129" s="216"/>
      <c r="J129" s="217">
        <f>ROUND(I129*H129,0)</f>
        <v>0</v>
      </c>
      <c r="K129" s="213" t="s">
        <v>1</v>
      </c>
      <c r="L129" s="218"/>
      <c r="M129" s="219" t="s">
        <v>1</v>
      </c>
      <c r="N129" s="220" t="s">
        <v>42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506</v>
      </c>
      <c r="AT129" s="184" t="s">
        <v>400</v>
      </c>
      <c r="AU129" s="184" t="s">
        <v>85</v>
      </c>
      <c r="AY129" s="18" t="s">
        <v>337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</v>
      </c>
      <c r="BK129" s="185">
        <f>ROUND(I129*H129,0)</f>
        <v>0</v>
      </c>
      <c r="BL129" s="18" t="s">
        <v>409</v>
      </c>
      <c r="BM129" s="184" t="s">
        <v>2817</v>
      </c>
    </row>
    <row r="130" s="2" customFormat="1" ht="21.75" customHeight="1">
      <c r="A130" s="37"/>
      <c r="B130" s="172"/>
      <c r="C130" s="173" t="s">
        <v>372</v>
      </c>
      <c r="D130" s="173" t="s">
        <v>339</v>
      </c>
      <c r="E130" s="174" t="s">
        <v>2818</v>
      </c>
      <c r="F130" s="175" t="s">
        <v>2819</v>
      </c>
      <c r="G130" s="176" t="s">
        <v>496</v>
      </c>
      <c r="H130" s="177">
        <v>2</v>
      </c>
      <c r="I130" s="178"/>
      <c r="J130" s="179">
        <f>ROUND(I130*H130,0)</f>
        <v>0</v>
      </c>
      <c r="K130" s="175" t="s">
        <v>343</v>
      </c>
      <c r="L130" s="38"/>
      <c r="M130" s="180" t="s">
        <v>1</v>
      </c>
      <c r="N130" s="181" t="s">
        <v>42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409</v>
      </c>
      <c r="AT130" s="184" t="s">
        <v>339</v>
      </c>
      <c r="AU130" s="184" t="s">
        <v>85</v>
      </c>
      <c r="AY130" s="18" t="s">
        <v>337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</v>
      </c>
      <c r="BK130" s="185">
        <f>ROUND(I130*H130,0)</f>
        <v>0</v>
      </c>
      <c r="BL130" s="18" t="s">
        <v>409</v>
      </c>
      <c r="BM130" s="184" t="s">
        <v>2820</v>
      </c>
    </row>
    <row r="131" s="2" customFormat="1" ht="16.5" customHeight="1">
      <c r="A131" s="37"/>
      <c r="B131" s="172"/>
      <c r="C131" s="211" t="s">
        <v>376</v>
      </c>
      <c r="D131" s="211" t="s">
        <v>400</v>
      </c>
      <c r="E131" s="212" t="s">
        <v>2821</v>
      </c>
      <c r="F131" s="213" t="s">
        <v>2822</v>
      </c>
      <c r="G131" s="214" t="s">
        <v>496</v>
      </c>
      <c r="H131" s="215">
        <v>2</v>
      </c>
      <c r="I131" s="216"/>
      <c r="J131" s="217">
        <f>ROUND(I131*H131,0)</f>
        <v>0</v>
      </c>
      <c r="K131" s="213" t="s">
        <v>1</v>
      </c>
      <c r="L131" s="218"/>
      <c r="M131" s="219" t="s">
        <v>1</v>
      </c>
      <c r="N131" s="220" t="s">
        <v>42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506</v>
      </c>
      <c r="AT131" s="184" t="s">
        <v>400</v>
      </c>
      <c r="AU131" s="184" t="s">
        <v>85</v>
      </c>
      <c r="AY131" s="18" t="s">
        <v>337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</v>
      </c>
      <c r="BK131" s="185">
        <f>ROUND(I131*H131,0)</f>
        <v>0</v>
      </c>
      <c r="BL131" s="18" t="s">
        <v>409</v>
      </c>
      <c r="BM131" s="184" t="s">
        <v>2823</v>
      </c>
    </row>
    <row r="132" s="2" customFormat="1" ht="21.75" customHeight="1">
      <c r="A132" s="37"/>
      <c r="B132" s="172"/>
      <c r="C132" s="173" t="s">
        <v>380</v>
      </c>
      <c r="D132" s="173" t="s">
        <v>339</v>
      </c>
      <c r="E132" s="174" t="s">
        <v>2824</v>
      </c>
      <c r="F132" s="175" t="s">
        <v>2825</v>
      </c>
      <c r="G132" s="176" t="s">
        <v>496</v>
      </c>
      <c r="H132" s="177">
        <v>6</v>
      </c>
      <c r="I132" s="178"/>
      <c r="J132" s="179">
        <f>ROUND(I132*H132,0)</f>
        <v>0</v>
      </c>
      <c r="K132" s="175" t="s">
        <v>343</v>
      </c>
      <c r="L132" s="38"/>
      <c r="M132" s="180" t="s">
        <v>1</v>
      </c>
      <c r="N132" s="181" t="s">
        <v>42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409</v>
      </c>
      <c r="AT132" s="184" t="s">
        <v>339</v>
      </c>
      <c r="AU132" s="184" t="s">
        <v>85</v>
      </c>
      <c r="AY132" s="18" t="s">
        <v>337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</v>
      </c>
      <c r="BK132" s="185">
        <f>ROUND(I132*H132,0)</f>
        <v>0</v>
      </c>
      <c r="BL132" s="18" t="s">
        <v>409</v>
      </c>
      <c r="BM132" s="184" t="s">
        <v>2826</v>
      </c>
    </row>
    <row r="133" s="2" customFormat="1" ht="16.5" customHeight="1">
      <c r="A133" s="37"/>
      <c r="B133" s="172"/>
      <c r="C133" s="211" t="s">
        <v>384</v>
      </c>
      <c r="D133" s="211" t="s">
        <v>400</v>
      </c>
      <c r="E133" s="212" t="s">
        <v>2827</v>
      </c>
      <c r="F133" s="213" t="s">
        <v>2828</v>
      </c>
      <c r="G133" s="214" t="s">
        <v>496</v>
      </c>
      <c r="H133" s="215">
        <v>1</v>
      </c>
      <c r="I133" s="216"/>
      <c r="J133" s="217">
        <f>ROUND(I133*H133,0)</f>
        <v>0</v>
      </c>
      <c r="K133" s="213" t="s">
        <v>1</v>
      </c>
      <c r="L133" s="218"/>
      <c r="M133" s="219" t="s">
        <v>1</v>
      </c>
      <c r="N133" s="220" t="s">
        <v>42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506</v>
      </c>
      <c r="AT133" s="184" t="s">
        <v>400</v>
      </c>
      <c r="AU133" s="184" t="s">
        <v>85</v>
      </c>
      <c r="AY133" s="18" t="s">
        <v>337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</v>
      </c>
      <c r="BK133" s="185">
        <f>ROUND(I133*H133,0)</f>
        <v>0</v>
      </c>
      <c r="BL133" s="18" t="s">
        <v>409</v>
      </c>
      <c r="BM133" s="184" t="s">
        <v>2829</v>
      </c>
    </row>
    <row r="134" s="2" customFormat="1" ht="16.5" customHeight="1">
      <c r="A134" s="37"/>
      <c r="B134" s="172"/>
      <c r="C134" s="211" t="s">
        <v>388</v>
      </c>
      <c r="D134" s="211" t="s">
        <v>400</v>
      </c>
      <c r="E134" s="212" t="s">
        <v>2830</v>
      </c>
      <c r="F134" s="213" t="s">
        <v>2831</v>
      </c>
      <c r="G134" s="214" t="s">
        <v>496</v>
      </c>
      <c r="H134" s="215">
        <v>2</v>
      </c>
      <c r="I134" s="216"/>
      <c r="J134" s="217">
        <f>ROUND(I134*H134,0)</f>
        <v>0</v>
      </c>
      <c r="K134" s="213" t="s">
        <v>1</v>
      </c>
      <c r="L134" s="218"/>
      <c r="M134" s="219" t="s">
        <v>1</v>
      </c>
      <c r="N134" s="220" t="s">
        <v>42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506</v>
      </c>
      <c r="AT134" s="184" t="s">
        <v>400</v>
      </c>
      <c r="AU134" s="184" t="s">
        <v>85</v>
      </c>
      <c r="AY134" s="18" t="s">
        <v>337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</v>
      </c>
      <c r="BK134" s="185">
        <f>ROUND(I134*H134,0)</f>
        <v>0</v>
      </c>
      <c r="BL134" s="18" t="s">
        <v>409</v>
      </c>
      <c r="BM134" s="184" t="s">
        <v>2832</v>
      </c>
    </row>
    <row r="135" s="2" customFormat="1" ht="16.5" customHeight="1">
      <c r="A135" s="37"/>
      <c r="B135" s="172"/>
      <c r="C135" s="211" t="s">
        <v>390</v>
      </c>
      <c r="D135" s="211" t="s">
        <v>400</v>
      </c>
      <c r="E135" s="212" t="s">
        <v>2833</v>
      </c>
      <c r="F135" s="213" t="s">
        <v>2834</v>
      </c>
      <c r="G135" s="214" t="s">
        <v>496</v>
      </c>
      <c r="H135" s="215">
        <v>1</v>
      </c>
      <c r="I135" s="216"/>
      <c r="J135" s="217">
        <f>ROUND(I135*H135,0)</f>
        <v>0</v>
      </c>
      <c r="K135" s="213" t="s">
        <v>1</v>
      </c>
      <c r="L135" s="218"/>
      <c r="M135" s="219" t="s">
        <v>1</v>
      </c>
      <c r="N135" s="220" t="s">
        <v>42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506</v>
      </c>
      <c r="AT135" s="184" t="s">
        <v>400</v>
      </c>
      <c r="AU135" s="184" t="s">
        <v>85</v>
      </c>
      <c r="AY135" s="18" t="s">
        <v>337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</v>
      </c>
      <c r="BK135" s="185">
        <f>ROUND(I135*H135,0)</f>
        <v>0</v>
      </c>
      <c r="BL135" s="18" t="s">
        <v>409</v>
      </c>
      <c r="BM135" s="184" t="s">
        <v>2835</v>
      </c>
    </row>
    <row r="136" s="2" customFormat="1" ht="16.5" customHeight="1">
      <c r="A136" s="37"/>
      <c r="B136" s="172"/>
      <c r="C136" s="211" t="s">
        <v>394</v>
      </c>
      <c r="D136" s="211" t="s">
        <v>400</v>
      </c>
      <c r="E136" s="212" t="s">
        <v>2836</v>
      </c>
      <c r="F136" s="213" t="s">
        <v>2837</v>
      </c>
      <c r="G136" s="214" t="s">
        <v>496</v>
      </c>
      <c r="H136" s="215">
        <v>2</v>
      </c>
      <c r="I136" s="216"/>
      <c r="J136" s="217">
        <f>ROUND(I136*H136,0)</f>
        <v>0</v>
      </c>
      <c r="K136" s="213" t="s">
        <v>1</v>
      </c>
      <c r="L136" s="218"/>
      <c r="M136" s="219" t="s">
        <v>1</v>
      </c>
      <c r="N136" s="220" t="s">
        <v>42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506</v>
      </c>
      <c r="AT136" s="184" t="s">
        <v>400</v>
      </c>
      <c r="AU136" s="184" t="s">
        <v>85</v>
      </c>
      <c r="AY136" s="18" t="s">
        <v>337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</v>
      </c>
      <c r="BK136" s="185">
        <f>ROUND(I136*H136,0)</f>
        <v>0</v>
      </c>
      <c r="BL136" s="18" t="s">
        <v>409</v>
      </c>
      <c r="BM136" s="184" t="s">
        <v>2838</v>
      </c>
    </row>
    <row r="137" s="2" customFormat="1" ht="21.75" customHeight="1">
      <c r="A137" s="37"/>
      <c r="B137" s="172"/>
      <c r="C137" s="173" t="s">
        <v>399</v>
      </c>
      <c r="D137" s="173" t="s">
        <v>339</v>
      </c>
      <c r="E137" s="174" t="s">
        <v>2839</v>
      </c>
      <c r="F137" s="175" t="s">
        <v>2840</v>
      </c>
      <c r="G137" s="176" t="s">
        <v>496</v>
      </c>
      <c r="H137" s="177">
        <v>4</v>
      </c>
      <c r="I137" s="178"/>
      <c r="J137" s="179">
        <f>ROUND(I137*H137,0)</f>
        <v>0</v>
      </c>
      <c r="K137" s="175" t="s">
        <v>343</v>
      </c>
      <c r="L137" s="38"/>
      <c r="M137" s="180" t="s">
        <v>1</v>
      </c>
      <c r="N137" s="181" t="s">
        <v>42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409</v>
      </c>
      <c r="AT137" s="184" t="s">
        <v>339</v>
      </c>
      <c r="AU137" s="184" t="s">
        <v>85</v>
      </c>
      <c r="AY137" s="18" t="s">
        <v>337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</v>
      </c>
      <c r="BK137" s="185">
        <f>ROUND(I137*H137,0)</f>
        <v>0</v>
      </c>
      <c r="BL137" s="18" t="s">
        <v>409</v>
      </c>
      <c r="BM137" s="184" t="s">
        <v>2841</v>
      </c>
    </row>
    <row r="138" s="2" customFormat="1" ht="16.5" customHeight="1">
      <c r="A138" s="37"/>
      <c r="B138" s="172"/>
      <c r="C138" s="211" t="s">
        <v>9</v>
      </c>
      <c r="D138" s="211" t="s">
        <v>400</v>
      </c>
      <c r="E138" s="212" t="s">
        <v>2842</v>
      </c>
      <c r="F138" s="213" t="s">
        <v>2843</v>
      </c>
      <c r="G138" s="214" t="s">
        <v>496</v>
      </c>
      <c r="H138" s="215">
        <v>4</v>
      </c>
      <c r="I138" s="216"/>
      <c r="J138" s="217">
        <f>ROUND(I138*H138,0)</f>
        <v>0</v>
      </c>
      <c r="K138" s="213" t="s">
        <v>1</v>
      </c>
      <c r="L138" s="218"/>
      <c r="M138" s="219" t="s">
        <v>1</v>
      </c>
      <c r="N138" s="220" t="s">
        <v>42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506</v>
      </c>
      <c r="AT138" s="184" t="s">
        <v>400</v>
      </c>
      <c r="AU138" s="184" t="s">
        <v>85</v>
      </c>
      <c r="AY138" s="18" t="s">
        <v>337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</v>
      </c>
      <c r="BK138" s="185">
        <f>ROUND(I138*H138,0)</f>
        <v>0</v>
      </c>
      <c r="BL138" s="18" t="s">
        <v>409</v>
      </c>
      <c r="BM138" s="184" t="s">
        <v>2844</v>
      </c>
    </row>
    <row r="139" s="2" customFormat="1" ht="16.5" customHeight="1">
      <c r="A139" s="37"/>
      <c r="B139" s="172"/>
      <c r="C139" s="173" t="s">
        <v>409</v>
      </c>
      <c r="D139" s="173" t="s">
        <v>339</v>
      </c>
      <c r="E139" s="174" t="s">
        <v>2845</v>
      </c>
      <c r="F139" s="175" t="s">
        <v>2846</v>
      </c>
      <c r="G139" s="176" t="s">
        <v>496</v>
      </c>
      <c r="H139" s="177">
        <v>4</v>
      </c>
      <c r="I139" s="178"/>
      <c r="J139" s="179">
        <f>ROUND(I139*H139,0)</f>
        <v>0</v>
      </c>
      <c r="K139" s="175" t="s">
        <v>343</v>
      </c>
      <c r="L139" s="38"/>
      <c r="M139" s="180" t="s">
        <v>1</v>
      </c>
      <c r="N139" s="181" t="s">
        <v>42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409</v>
      </c>
      <c r="AT139" s="184" t="s">
        <v>339</v>
      </c>
      <c r="AU139" s="184" t="s">
        <v>85</v>
      </c>
      <c r="AY139" s="18" t="s">
        <v>337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</v>
      </c>
      <c r="BK139" s="185">
        <f>ROUND(I139*H139,0)</f>
        <v>0</v>
      </c>
      <c r="BL139" s="18" t="s">
        <v>409</v>
      </c>
      <c r="BM139" s="184" t="s">
        <v>2847</v>
      </c>
    </row>
    <row r="140" s="2" customFormat="1" ht="16.5" customHeight="1">
      <c r="A140" s="37"/>
      <c r="B140" s="172"/>
      <c r="C140" s="211" t="s">
        <v>207</v>
      </c>
      <c r="D140" s="211" t="s">
        <v>400</v>
      </c>
      <c r="E140" s="212" t="s">
        <v>2848</v>
      </c>
      <c r="F140" s="213" t="s">
        <v>2849</v>
      </c>
      <c r="G140" s="214" t="s">
        <v>496</v>
      </c>
      <c r="H140" s="215">
        <v>4</v>
      </c>
      <c r="I140" s="216"/>
      <c r="J140" s="217">
        <f>ROUND(I140*H140,0)</f>
        <v>0</v>
      </c>
      <c r="K140" s="213" t="s">
        <v>1</v>
      </c>
      <c r="L140" s="218"/>
      <c r="M140" s="219" t="s">
        <v>1</v>
      </c>
      <c r="N140" s="220" t="s">
        <v>42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506</v>
      </c>
      <c r="AT140" s="184" t="s">
        <v>400</v>
      </c>
      <c r="AU140" s="184" t="s">
        <v>85</v>
      </c>
      <c r="AY140" s="18" t="s">
        <v>337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</v>
      </c>
      <c r="BK140" s="185">
        <f>ROUND(I140*H140,0)</f>
        <v>0</v>
      </c>
      <c r="BL140" s="18" t="s">
        <v>409</v>
      </c>
      <c r="BM140" s="184" t="s">
        <v>2850</v>
      </c>
    </row>
    <row r="141" s="2" customFormat="1" ht="16.5" customHeight="1">
      <c r="A141" s="37"/>
      <c r="B141" s="172"/>
      <c r="C141" s="173" t="s">
        <v>420</v>
      </c>
      <c r="D141" s="173" t="s">
        <v>339</v>
      </c>
      <c r="E141" s="174" t="s">
        <v>2851</v>
      </c>
      <c r="F141" s="175" t="s">
        <v>2852</v>
      </c>
      <c r="G141" s="176" t="s">
        <v>496</v>
      </c>
      <c r="H141" s="177">
        <v>2</v>
      </c>
      <c r="I141" s="178"/>
      <c r="J141" s="179">
        <f>ROUND(I141*H141,0)</f>
        <v>0</v>
      </c>
      <c r="K141" s="175" t="s">
        <v>343</v>
      </c>
      <c r="L141" s="38"/>
      <c r="M141" s="180" t="s">
        <v>1</v>
      </c>
      <c r="N141" s="181" t="s">
        <v>42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409</v>
      </c>
      <c r="AT141" s="184" t="s">
        <v>339</v>
      </c>
      <c r="AU141" s="184" t="s">
        <v>85</v>
      </c>
      <c r="AY141" s="18" t="s">
        <v>337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</v>
      </c>
      <c r="BK141" s="185">
        <f>ROUND(I141*H141,0)</f>
        <v>0</v>
      </c>
      <c r="BL141" s="18" t="s">
        <v>409</v>
      </c>
      <c r="BM141" s="184" t="s">
        <v>2853</v>
      </c>
    </row>
    <row r="142" s="2" customFormat="1" ht="16.5" customHeight="1">
      <c r="A142" s="37"/>
      <c r="B142" s="172"/>
      <c r="C142" s="211" t="s">
        <v>425</v>
      </c>
      <c r="D142" s="211" t="s">
        <v>400</v>
      </c>
      <c r="E142" s="212" t="s">
        <v>2854</v>
      </c>
      <c r="F142" s="213" t="s">
        <v>2855</v>
      </c>
      <c r="G142" s="214" t="s">
        <v>496</v>
      </c>
      <c r="H142" s="215">
        <v>2</v>
      </c>
      <c r="I142" s="216"/>
      <c r="J142" s="217">
        <f>ROUND(I142*H142,0)</f>
        <v>0</v>
      </c>
      <c r="K142" s="213" t="s">
        <v>1</v>
      </c>
      <c r="L142" s="218"/>
      <c r="M142" s="219" t="s">
        <v>1</v>
      </c>
      <c r="N142" s="220" t="s">
        <v>42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506</v>
      </c>
      <c r="AT142" s="184" t="s">
        <v>400</v>
      </c>
      <c r="AU142" s="184" t="s">
        <v>85</v>
      </c>
      <c r="AY142" s="18" t="s">
        <v>337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</v>
      </c>
      <c r="BK142" s="185">
        <f>ROUND(I142*H142,0)</f>
        <v>0</v>
      </c>
      <c r="BL142" s="18" t="s">
        <v>409</v>
      </c>
      <c r="BM142" s="184" t="s">
        <v>2856</v>
      </c>
    </row>
    <row r="143" s="2" customFormat="1" ht="24.15" customHeight="1">
      <c r="A143" s="37"/>
      <c r="B143" s="172"/>
      <c r="C143" s="173" t="s">
        <v>430</v>
      </c>
      <c r="D143" s="173" t="s">
        <v>339</v>
      </c>
      <c r="E143" s="174" t="s">
        <v>2857</v>
      </c>
      <c r="F143" s="175" t="s">
        <v>2858</v>
      </c>
      <c r="G143" s="176" t="s">
        <v>496</v>
      </c>
      <c r="H143" s="177">
        <v>6</v>
      </c>
      <c r="I143" s="178"/>
      <c r="J143" s="179">
        <f>ROUND(I143*H143,0)</f>
        <v>0</v>
      </c>
      <c r="K143" s="175" t="s">
        <v>343</v>
      </c>
      <c r="L143" s="38"/>
      <c r="M143" s="180" t="s">
        <v>1</v>
      </c>
      <c r="N143" s="181" t="s">
        <v>42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409</v>
      </c>
      <c r="AT143" s="184" t="s">
        <v>339</v>
      </c>
      <c r="AU143" s="184" t="s">
        <v>85</v>
      </c>
      <c r="AY143" s="18" t="s">
        <v>337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</v>
      </c>
      <c r="BK143" s="185">
        <f>ROUND(I143*H143,0)</f>
        <v>0</v>
      </c>
      <c r="BL143" s="18" t="s">
        <v>409</v>
      </c>
      <c r="BM143" s="184" t="s">
        <v>2859</v>
      </c>
    </row>
    <row r="144" s="2" customFormat="1" ht="16.5" customHeight="1">
      <c r="A144" s="37"/>
      <c r="B144" s="172"/>
      <c r="C144" s="211" t="s">
        <v>7</v>
      </c>
      <c r="D144" s="211" t="s">
        <v>400</v>
      </c>
      <c r="E144" s="212" t="s">
        <v>2860</v>
      </c>
      <c r="F144" s="213" t="s">
        <v>2861</v>
      </c>
      <c r="G144" s="214" t="s">
        <v>496</v>
      </c>
      <c r="H144" s="215">
        <v>3</v>
      </c>
      <c r="I144" s="216"/>
      <c r="J144" s="217">
        <f>ROUND(I144*H144,0)</f>
        <v>0</v>
      </c>
      <c r="K144" s="213" t="s">
        <v>1</v>
      </c>
      <c r="L144" s="218"/>
      <c r="M144" s="219" t="s">
        <v>1</v>
      </c>
      <c r="N144" s="220" t="s">
        <v>42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506</v>
      </c>
      <c r="AT144" s="184" t="s">
        <v>400</v>
      </c>
      <c r="AU144" s="184" t="s">
        <v>85</v>
      </c>
      <c r="AY144" s="18" t="s">
        <v>337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</v>
      </c>
      <c r="BK144" s="185">
        <f>ROUND(I144*H144,0)</f>
        <v>0</v>
      </c>
      <c r="BL144" s="18" t="s">
        <v>409</v>
      </c>
      <c r="BM144" s="184" t="s">
        <v>2862</v>
      </c>
    </row>
    <row r="145" s="2" customFormat="1" ht="16.5" customHeight="1">
      <c r="A145" s="37"/>
      <c r="B145" s="172"/>
      <c r="C145" s="211" t="s">
        <v>447</v>
      </c>
      <c r="D145" s="211" t="s">
        <v>400</v>
      </c>
      <c r="E145" s="212" t="s">
        <v>2863</v>
      </c>
      <c r="F145" s="213" t="s">
        <v>2864</v>
      </c>
      <c r="G145" s="214" t="s">
        <v>496</v>
      </c>
      <c r="H145" s="215">
        <v>1</v>
      </c>
      <c r="I145" s="216"/>
      <c r="J145" s="217">
        <f>ROUND(I145*H145,0)</f>
        <v>0</v>
      </c>
      <c r="K145" s="213" t="s">
        <v>1</v>
      </c>
      <c r="L145" s="218"/>
      <c r="M145" s="219" t="s">
        <v>1</v>
      </c>
      <c r="N145" s="220" t="s">
        <v>42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506</v>
      </c>
      <c r="AT145" s="184" t="s">
        <v>400</v>
      </c>
      <c r="AU145" s="184" t="s">
        <v>85</v>
      </c>
      <c r="AY145" s="18" t="s">
        <v>337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</v>
      </c>
      <c r="BK145" s="185">
        <f>ROUND(I145*H145,0)</f>
        <v>0</v>
      </c>
      <c r="BL145" s="18" t="s">
        <v>409</v>
      </c>
      <c r="BM145" s="184" t="s">
        <v>2865</v>
      </c>
    </row>
    <row r="146" s="2" customFormat="1" ht="16.5" customHeight="1">
      <c r="A146" s="37"/>
      <c r="B146" s="172"/>
      <c r="C146" s="211" t="s">
        <v>453</v>
      </c>
      <c r="D146" s="211" t="s">
        <v>400</v>
      </c>
      <c r="E146" s="212" t="s">
        <v>2866</v>
      </c>
      <c r="F146" s="213" t="s">
        <v>2867</v>
      </c>
      <c r="G146" s="214" t="s">
        <v>496</v>
      </c>
      <c r="H146" s="215">
        <v>3</v>
      </c>
      <c r="I146" s="216"/>
      <c r="J146" s="217">
        <f>ROUND(I146*H146,0)</f>
        <v>0</v>
      </c>
      <c r="K146" s="213" t="s">
        <v>1</v>
      </c>
      <c r="L146" s="218"/>
      <c r="M146" s="219" t="s">
        <v>1</v>
      </c>
      <c r="N146" s="220" t="s">
        <v>42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506</v>
      </c>
      <c r="AT146" s="184" t="s">
        <v>400</v>
      </c>
      <c r="AU146" s="184" t="s">
        <v>85</v>
      </c>
      <c r="AY146" s="18" t="s">
        <v>337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</v>
      </c>
      <c r="BK146" s="185">
        <f>ROUND(I146*H146,0)</f>
        <v>0</v>
      </c>
      <c r="BL146" s="18" t="s">
        <v>409</v>
      </c>
      <c r="BM146" s="184" t="s">
        <v>2868</v>
      </c>
    </row>
    <row r="147" s="2" customFormat="1" ht="16.5" customHeight="1">
      <c r="A147" s="37"/>
      <c r="B147" s="172"/>
      <c r="C147" s="211" t="s">
        <v>466</v>
      </c>
      <c r="D147" s="211" t="s">
        <v>400</v>
      </c>
      <c r="E147" s="212" t="s">
        <v>2869</v>
      </c>
      <c r="F147" s="213" t="s">
        <v>2870</v>
      </c>
      <c r="G147" s="214" t="s">
        <v>496</v>
      </c>
      <c r="H147" s="215">
        <v>2</v>
      </c>
      <c r="I147" s="216"/>
      <c r="J147" s="217">
        <f>ROUND(I147*H147,0)</f>
        <v>0</v>
      </c>
      <c r="K147" s="213" t="s">
        <v>1</v>
      </c>
      <c r="L147" s="218"/>
      <c r="M147" s="219" t="s">
        <v>1</v>
      </c>
      <c r="N147" s="220" t="s">
        <v>42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506</v>
      </c>
      <c r="AT147" s="184" t="s">
        <v>400</v>
      </c>
      <c r="AU147" s="184" t="s">
        <v>85</v>
      </c>
      <c r="AY147" s="18" t="s">
        <v>337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</v>
      </c>
      <c r="BK147" s="185">
        <f>ROUND(I147*H147,0)</f>
        <v>0</v>
      </c>
      <c r="BL147" s="18" t="s">
        <v>409</v>
      </c>
      <c r="BM147" s="184" t="s">
        <v>2871</v>
      </c>
    </row>
    <row r="148" s="2" customFormat="1" ht="16.5" customHeight="1">
      <c r="A148" s="37"/>
      <c r="B148" s="172"/>
      <c r="C148" s="173" t="s">
        <v>472</v>
      </c>
      <c r="D148" s="173" t="s">
        <v>339</v>
      </c>
      <c r="E148" s="174" t="s">
        <v>2872</v>
      </c>
      <c r="F148" s="175" t="s">
        <v>2873</v>
      </c>
      <c r="G148" s="176" t="s">
        <v>496</v>
      </c>
      <c r="H148" s="177">
        <v>1</v>
      </c>
      <c r="I148" s="178"/>
      <c r="J148" s="179">
        <f>ROUND(I148*H148,0)</f>
        <v>0</v>
      </c>
      <c r="K148" s="175" t="s">
        <v>343</v>
      </c>
      <c r="L148" s="38"/>
      <c r="M148" s="180" t="s">
        <v>1</v>
      </c>
      <c r="N148" s="181" t="s">
        <v>42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409</v>
      </c>
      <c r="AT148" s="184" t="s">
        <v>339</v>
      </c>
      <c r="AU148" s="184" t="s">
        <v>85</v>
      </c>
      <c r="AY148" s="18" t="s">
        <v>337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</v>
      </c>
      <c r="BK148" s="185">
        <f>ROUND(I148*H148,0)</f>
        <v>0</v>
      </c>
      <c r="BL148" s="18" t="s">
        <v>409</v>
      </c>
      <c r="BM148" s="184" t="s">
        <v>2874</v>
      </c>
    </row>
    <row r="149" s="2" customFormat="1" ht="16.5" customHeight="1">
      <c r="A149" s="37"/>
      <c r="B149" s="172"/>
      <c r="C149" s="211" t="s">
        <v>477</v>
      </c>
      <c r="D149" s="211" t="s">
        <v>400</v>
      </c>
      <c r="E149" s="212" t="s">
        <v>2875</v>
      </c>
      <c r="F149" s="213" t="s">
        <v>2876</v>
      </c>
      <c r="G149" s="214" t="s">
        <v>496</v>
      </c>
      <c r="H149" s="215">
        <v>1</v>
      </c>
      <c r="I149" s="216"/>
      <c r="J149" s="217">
        <f>ROUND(I149*H149,0)</f>
        <v>0</v>
      </c>
      <c r="K149" s="213" t="s">
        <v>1</v>
      </c>
      <c r="L149" s="218"/>
      <c r="M149" s="219" t="s">
        <v>1</v>
      </c>
      <c r="N149" s="220" t="s">
        <v>42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506</v>
      </c>
      <c r="AT149" s="184" t="s">
        <v>400</v>
      </c>
      <c r="AU149" s="184" t="s">
        <v>85</v>
      </c>
      <c r="AY149" s="18" t="s">
        <v>337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</v>
      </c>
      <c r="BK149" s="185">
        <f>ROUND(I149*H149,0)</f>
        <v>0</v>
      </c>
      <c r="BL149" s="18" t="s">
        <v>409</v>
      </c>
      <c r="BM149" s="184" t="s">
        <v>2877</v>
      </c>
    </row>
    <row r="150" s="2" customFormat="1" ht="24.15" customHeight="1">
      <c r="A150" s="37"/>
      <c r="B150" s="172"/>
      <c r="C150" s="173" t="s">
        <v>483</v>
      </c>
      <c r="D150" s="173" t="s">
        <v>339</v>
      </c>
      <c r="E150" s="174" t="s">
        <v>2878</v>
      </c>
      <c r="F150" s="175" t="s">
        <v>2879</v>
      </c>
      <c r="G150" s="176" t="s">
        <v>433</v>
      </c>
      <c r="H150" s="177">
        <v>12</v>
      </c>
      <c r="I150" s="178"/>
      <c r="J150" s="179">
        <f>ROUND(I150*H150,0)</f>
        <v>0</v>
      </c>
      <c r="K150" s="175" t="s">
        <v>343</v>
      </c>
      <c r="L150" s="38"/>
      <c r="M150" s="180" t="s">
        <v>1</v>
      </c>
      <c r="N150" s="181" t="s">
        <v>42</v>
      </c>
      <c r="O150" s="76"/>
      <c r="P150" s="182">
        <f>O150*H150</f>
        <v>0</v>
      </c>
      <c r="Q150" s="182">
        <v>0.001665</v>
      </c>
      <c r="R150" s="182">
        <f>Q150*H150</f>
        <v>0.019980000000000001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409</v>
      </c>
      <c r="AT150" s="184" t="s">
        <v>339</v>
      </c>
      <c r="AU150" s="184" t="s">
        <v>85</v>
      </c>
      <c r="AY150" s="18" t="s">
        <v>337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</v>
      </c>
      <c r="BK150" s="185">
        <f>ROUND(I150*H150,0)</f>
        <v>0</v>
      </c>
      <c r="BL150" s="18" t="s">
        <v>409</v>
      </c>
      <c r="BM150" s="184" t="s">
        <v>2880</v>
      </c>
    </row>
    <row r="151" s="2" customFormat="1" ht="16.5" customHeight="1">
      <c r="A151" s="37"/>
      <c r="B151" s="172"/>
      <c r="C151" s="211" t="s">
        <v>488</v>
      </c>
      <c r="D151" s="211" t="s">
        <v>400</v>
      </c>
      <c r="E151" s="212" t="s">
        <v>2881</v>
      </c>
      <c r="F151" s="213" t="s">
        <v>2882</v>
      </c>
      <c r="G151" s="214" t="s">
        <v>433</v>
      </c>
      <c r="H151" s="215">
        <v>12</v>
      </c>
      <c r="I151" s="216"/>
      <c r="J151" s="217">
        <f>ROUND(I151*H151,0)</f>
        <v>0</v>
      </c>
      <c r="K151" s="213" t="s">
        <v>1</v>
      </c>
      <c r="L151" s="218"/>
      <c r="M151" s="219" t="s">
        <v>1</v>
      </c>
      <c r="N151" s="220" t="s">
        <v>42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506</v>
      </c>
      <c r="AT151" s="184" t="s">
        <v>400</v>
      </c>
      <c r="AU151" s="184" t="s">
        <v>85</v>
      </c>
      <c r="AY151" s="18" t="s">
        <v>337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</v>
      </c>
      <c r="BK151" s="185">
        <f>ROUND(I151*H151,0)</f>
        <v>0</v>
      </c>
      <c r="BL151" s="18" t="s">
        <v>409</v>
      </c>
      <c r="BM151" s="184" t="s">
        <v>2883</v>
      </c>
    </row>
    <row r="152" s="2" customFormat="1" ht="16.5" customHeight="1">
      <c r="A152" s="37"/>
      <c r="B152" s="172"/>
      <c r="C152" s="211" t="s">
        <v>493</v>
      </c>
      <c r="D152" s="211" t="s">
        <v>400</v>
      </c>
      <c r="E152" s="212" t="s">
        <v>2884</v>
      </c>
      <c r="F152" s="213" t="s">
        <v>2885</v>
      </c>
      <c r="G152" s="214" t="s">
        <v>496</v>
      </c>
      <c r="H152" s="215">
        <v>4</v>
      </c>
      <c r="I152" s="216"/>
      <c r="J152" s="217">
        <f>ROUND(I152*H152,0)</f>
        <v>0</v>
      </c>
      <c r="K152" s="213" t="s">
        <v>1</v>
      </c>
      <c r="L152" s="218"/>
      <c r="M152" s="219" t="s">
        <v>1</v>
      </c>
      <c r="N152" s="220" t="s">
        <v>42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506</v>
      </c>
      <c r="AT152" s="184" t="s">
        <v>400</v>
      </c>
      <c r="AU152" s="184" t="s">
        <v>85</v>
      </c>
      <c r="AY152" s="18" t="s">
        <v>337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</v>
      </c>
      <c r="BK152" s="185">
        <f>ROUND(I152*H152,0)</f>
        <v>0</v>
      </c>
      <c r="BL152" s="18" t="s">
        <v>409</v>
      </c>
      <c r="BM152" s="184" t="s">
        <v>2886</v>
      </c>
    </row>
    <row r="153" s="2" customFormat="1" ht="16.5" customHeight="1">
      <c r="A153" s="37"/>
      <c r="B153" s="172"/>
      <c r="C153" s="211" t="s">
        <v>498</v>
      </c>
      <c r="D153" s="211" t="s">
        <v>400</v>
      </c>
      <c r="E153" s="212" t="s">
        <v>2887</v>
      </c>
      <c r="F153" s="213" t="s">
        <v>2888</v>
      </c>
      <c r="G153" s="214" t="s">
        <v>496</v>
      </c>
      <c r="H153" s="215">
        <v>3</v>
      </c>
      <c r="I153" s="216"/>
      <c r="J153" s="217">
        <f>ROUND(I153*H153,0)</f>
        <v>0</v>
      </c>
      <c r="K153" s="213" t="s">
        <v>1</v>
      </c>
      <c r="L153" s="218"/>
      <c r="M153" s="219" t="s">
        <v>1</v>
      </c>
      <c r="N153" s="220" t="s">
        <v>42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506</v>
      </c>
      <c r="AT153" s="184" t="s">
        <v>400</v>
      </c>
      <c r="AU153" s="184" t="s">
        <v>85</v>
      </c>
      <c r="AY153" s="18" t="s">
        <v>337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</v>
      </c>
      <c r="BK153" s="185">
        <f>ROUND(I153*H153,0)</f>
        <v>0</v>
      </c>
      <c r="BL153" s="18" t="s">
        <v>409</v>
      </c>
      <c r="BM153" s="184" t="s">
        <v>2889</v>
      </c>
    </row>
    <row r="154" s="2" customFormat="1" ht="24.15" customHeight="1">
      <c r="A154" s="37"/>
      <c r="B154" s="172"/>
      <c r="C154" s="173" t="s">
        <v>502</v>
      </c>
      <c r="D154" s="173" t="s">
        <v>339</v>
      </c>
      <c r="E154" s="174" t="s">
        <v>2890</v>
      </c>
      <c r="F154" s="175" t="s">
        <v>2891</v>
      </c>
      <c r="G154" s="176" t="s">
        <v>433</v>
      </c>
      <c r="H154" s="177">
        <v>12</v>
      </c>
      <c r="I154" s="178"/>
      <c r="J154" s="179">
        <f>ROUND(I154*H154,0)</f>
        <v>0</v>
      </c>
      <c r="K154" s="175" t="s">
        <v>343</v>
      </c>
      <c r="L154" s="38"/>
      <c r="M154" s="180" t="s">
        <v>1</v>
      </c>
      <c r="N154" s="181" t="s">
        <v>42</v>
      </c>
      <c r="O154" s="76"/>
      <c r="P154" s="182">
        <f>O154*H154</f>
        <v>0</v>
      </c>
      <c r="Q154" s="182">
        <v>0.0034429999999999999</v>
      </c>
      <c r="R154" s="182">
        <f>Q154*H154</f>
        <v>0.041315999999999999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409</v>
      </c>
      <c r="AT154" s="184" t="s">
        <v>339</v>
      </c>
      <c r="AU154" s="184" t="s">
        <v>85</v>
      </c>
      <c r="AY154" s="18" t="s">
        <v>337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</v>
      </c>
      <c r="BK154" s="185">
        <f>ROUND(I154*H154,0)</f>
        <v>0</v>
      </c>
      <c r="BL154" s="18" t="s">
        <v>409</v>
      </c>
      <c r="BM154" s="184" t="s">
        <v>2892</v>
      </c>
    </row>
    <row r="155" s="2" customFormat="1" ht="16.5" customHeight="1">
      <c r="A155" s="37"/>
      <c r="B155" s="172"/>
      <c r="C155" s="211" t="s">
        <v>506</v>
      </c>
      <c r="D155" s="211" t="s">
        <v>400</v>
      </c>
      <c r="E155" s="212" t="s">
        <v>2893</v>
      </c>
      <c r="F155" s="213" t="s">
        <v>2894</v>
      </c>
      <c r="G155" s="214" t="s">
        <v>433</v>
      </c>
      <c r="H155" s="215">
        <v>4</v>
      </c>
      <c r="I155" s="216"/>
      <c r="J155" s="217">
        <f>ROUND(I155*H155,0)</f>
        <v>0</v>
      </c>
      <c r="K155" s="213" t="s">
        <v>1</v>
      </c>
      <c r="L155" s="218"/>
      <c r="M155" s="219" t="s">
        <v>1</v>
      </c>
      <c r="N155" s="220" t="s">
        <v>42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506</v>
      </c>
      <c r="AT155" s="184" t="s">
        <v>400</v>
      </c>
      <c r="AU155" s="184" t="s">
        <v>85</v>
      </c>
      <c r="AY155" s="18" t="s">
        <v>337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</v>
      </c>
      <c r="BK155" s="185">
        <f>ROUND(I155*H155,0)</f>
        <v>0</v>
      </c>
      <c r="BL155" s="18" t="s">
        <v>409</v>
      </c>
      <c r="BM155" s="184" t="s">
        <v>2895</v>
      </c>
    </row>
    <row r="156" s="2" customFormat="1" ht="16.5" customHeight="1">
      <c r="A156" s="37"/>
      <c r="B156" s="172"/>
      <c r="C156" s="211" t="s">
        <v>512</v>
      </c>
      <c r="D156" s="211" t="s">
        <v>400</v>
      </c>
      <c r="E156" s="212" t="s">
        <v>2896</v>
      </c>
      <c r="F156" s="213" t="s">
        <v>2897</v>
      </c>
      <c r="G156" s="214" t="s">
        <v>496</v>
      </c>
      <c r="H156" s="215">
        <v>2</v>
      </c>
      <c r="I156" s="216"/>
      <c r="J156" s="217">
        <f>ROUND(I156*H156,0)</f>
        <v>0</v>
      </c>
      <c r="K156" s="213" t="s">
        <v>1</v>
      </c>
      <c r="L156" s="218"/>
      <c r="M156" s="219" t="s">
        <v>1</v>
      </c>
      <c r="N156" s="220" t="s">
        <v>42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506</v>
      </c>
      <c r="AT156" s="184" t="s">
        <v>400</v>
      </c>
      <c r="AU156" s="184" t="s">
        <v>85</v>
      </c>
      <c r="AY156" s="18" t="s">
        <v>337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</v>
      </c>
      <c r="BK156" s="185">
        <f>ROUND(I156*H156,0)</f>
        <v>0</v>
      </c>
      <c r="BL156" s="18" t="s">
        <v>409</v>
      </c>
      <c r="BM156" s="184" t="s">
        <v>2898</v>
      </c>
    </row>
    <row r="157" s="2" customFormat="1" ht="16.5" customHeight="1">
      <c r="A157" s="37"/>
      <c r="B157" s="172"/>
      <c r="C157" s="211" t="s">
        <v>518</v>
      </c>
      <c r="D157" s="211" t="s">
        <v>400</v>
      </c>
      <c r="E157" s="212" t="s">
        <v>2899</v>
      </c>
      <c r="F157" s="213" t="s">
        <v>2900</v>
      </c>
      <c r="G157" s="214" t="s">
        <v>433</v>
      </c>
      <c r="H157" s="215">
        <v>8</v>
      </c>
      <c r="I157" s="216"/>
      <c r="J157" s="217">
        <f>ROUND(I157*H157,0)</f>
        <v>0</v>
      </c>
      <c r="K157" s="213" t="s">
        <v>1</v>
      </c>
      <c r="L157" s="218"/>
      <c r="M157" s="219" t="s">
        <v>1</v>
      </c>
      <c r="N157" s="220" t="s">
        <v>42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506</v>
      </c>
      <c r="AT157" s="184" t="s">
        <v>400</v>
      </c>
      <c r="AU157" s="184" t="s">
        <v>85</v>
      </c>
      <c r="AY157" s="18" t="s">
        <v>337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</v>
      </c>
      <c r="BK157" s="185">
        <f>ROUND(I157*H157,0)</f>
        <v>0</v>
      </c>
      <c r="BL157" s="18" t="s">
        <v>409</v>
      </c>
      <c r="BM157" s="184" t="s">
        <v>2901</v>
      </c>
    </row>
    <row r="158" s="2" customFormat="1" ht="24.15" customHeight="1">
      <c r="A158" s="37"/>
      <c r="B158" s="172"/>
      <c r="C158" s="173" t="s">
        <v>523</v>
      </c>
      <c r="D158" s="173" t="s">
        <v>339</v>
      </c>
      <c r="E158" s="174" t="s">
        <v>2902</v>
      </c>
      <c r="F158" s="175" t="s">
        <v>2903</v>
      </c>
      <c r="G158" s="176" t="s">
        <v>496</v>
      </c>
      <c r="H158" s="177">
        <v>1</v>
      </c>
      <c r="I158" s="178"/>
      <c r="J158" s="179">
        <f>ROUND(I158*H158,0)</f>
        <v>0</v>
      </c>
      <c r="K158" s="175" t="s">
        <v>343</v>
      </c>
      <c r="L158" s="38"/>
      <c r="M158" s="180" t="s">
        <v>1</v>
      </c>
      <c r="N158" s="181" t="s">
        <v>42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409</v>
      </c>
      <c r="AT158" s="184" t="s">
        <v>339</v>
      </c>
      <c r="AU158" s="184" t="s">
        <v>85</v>
      </c>
      <c r="AY158" s="18" t="s">
        <v>337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</v>
      </c>
      <c r="BK158" s="185">
        <f>ROUND(I158*H158,0)</f>
        <v>0</v>
      </c>
      <c r="BL158" s="18" t="s">
        <v>409</v>
      </c>
      <c r="BM158" s="184" t="s">
        <v>2904</v>
      </c>
    </row>
    <row r="159" s="2" customFormat="1" ht="16.5" customHeight="1">
      <c r="A159" s="37"/>
      <c r="B159" s="172"/>
      <c r="C159" s="211" t="s">
        <v>528</v>
      </c>
      <c r="D159" s="211" t="s">
        <v>400</v>
      </c>
      <c r="E159" s="212" t="s">
        <v>2905</v>
      </c>
      <c r="F159" s="213" t="s">
        <v>2906</v>
      </c>
      <c r="G159" s="214" t="s">
        <v>496</v>
      </c>
      <c r="H159" s="215">
        <v>1</v>
      </c>
      <c r="I159" s="216"/>
      <c r="J159" s="217">
        <f>ROUND(I159*H159,0)</f>
        <v>0</v>
      </c>
      <c r="K159" s="213" t="s">
        <v>1</v>
      </c>
      <c r="L159" s="218"/>
      <c r="M159" s="219" t="s">
        <v>1</v>
      </c>
      <c r="N159" s="220" t="s">
        <v>42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506</v>
      </c>
      <c r="AT159" s="184" t="s">
        <v>400</v>
      </c>
      <c r="AU159" s="184" t="s">
        <v>85</v>
      </c>
      <c r="AY159" s="18" t="s">
        <v>337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</v>
      </c>
      <c r="BK159" s="185">
        <f>ROUND(I159*H159,0)</f>
        <v>0</v>
      </c>
      <c r="BL159" s="18" t="s">
        <v>409</v>
      </c>
      <c r="BM159" s="184" t="s">
        <v>2907</v>
      </c>
    </row>
    <row r="160" s="2" customFormat="1" ht="24.15" customHeight="1">
      <c r="A160" s="37"/>
      <c r="B160" s="172"/>
      <c r="C160" s="173" t="s">
        <v>533</v>
      </c>
      <c r="D160" s="173" t="s">
        <v>339</v>
      </c>
      <c r="E160" s="174" t="s">
        <v>2908</v>
      </c>
      <c r="F160" s="175" t="s">
        <v>2909</v>
      </c>
      <c r="G160" s="176" t="s">
        <v>496</v>
      </c>
      <c r="H160" s="177">
        <v>1</v>
      </c>
      <c r="I160" s="178"/>
      <c r="J160" s="179">
        <f>ROUND(I160*H160,0)</f>
        <v>0</v>
      </c>
      <c r="K160" s="175" t="s">
        <v>343</v>
      </c>
      <c r="L160" s="38"/>
      <c r="M160" s="180" t="s">
        <v>1</v>
      </c>
      <c r="N160" s="181" t="s">
        <v>42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409</v>
      </c>
      <c r="AT160" s="184" t="s">
        <v>339</v>
      </c>
      <c r="AU160" s="184" t="s">
        <v>85</v>
      </c>
      <c r="AY160" s="18" t="s">
        <v>337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</v>
      </c>
      <c r="BK160" s="185">
        <f>ROUND(I160*H160,0)</f>
        <v>0</v>
      </c>
      <c r="BL160" s="18" t="s">
        <v>409</v>
      </c>
      <c r="BM160" s="184" t="s">
        <v>2910</v>
      </c>
    </row>
    <row r="161" s="2" customFormat="1" ht="16.5" customHeight="1">
      <c r="A161" s="37"/>
      <c r="B161" s="172"/>
      <c r="C161" s="211" t="s">
        <v>538</v>
      </c>
      <c r="D161" s="211" t="s">
        <v>400</v>
      </c>
      <c r="E161" s="212" t="s">
        <v>2911</v>
      </c>
      <c r="F161" s="213" t="s">
        <v>2912</v>
      </c>
      <c r="G161" s="214" t="s">
        <v>496</v>
      </c>
      <c r="H161" s="215">
        <v>1</v>
      </c>
      <c r="I161" s="216"/>
      <c r="J161" s="217">
        <f>ROUND(I161*H161,0)</f>
        <v>0</v>
      </c>
      <c r="K161" s="213" t="s">
        <v>1</v>
      </c>
      <c r="L161" s="218"/>
      <c r="M161" s="219" t="s">
        <v>1</v>
      </c>
      <c r="N161" s="220" t="s">
        <v>42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506</v>
      </c>
      <c r="AT161" s="184" t="s">
        <v>400</v>
      </c>
      <c r="AU161" s="184" t="s">
        <v>85</v>
      </c>
      <c r="AY161" s="18" t="s">
        <v>337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</v>
      </c>
      <c r="BK161" s="185">
        <f>ROUND(I161*H161,0)</f>
        <v>0</v>
      </c>
      <c r="BL161" s="18" t="s">
        <v>409</v>
      </c>
      <c r="BM161" s="184" t="s">
        <v>2913</v>
      </c>
    </row>
    <row r="162" s="2" customFormat="1" ht="16.5" customHeight="1">
      <c r="A162" s="37"/>
      <c r="B162" s="172"/>
      <c r="C162" s="211" t="s">
        <v>545</v>
      </c>
      <c r="D162" s="211" t="s">
        <v>400</v>
      </c>
      <c r="E162" s="212" t="s">
        <v>2914</v>
      </c>
      <c r="F162" s="213" t="s">
        <v>2915</v>
      </c>
      <c r="G162" s="214" t="s">
        <v>496</v>
      </c>
      <c r="H162" s="215">
        <v>2</v>
      </c>
      <c r="I162" s="216"/>
      <c r="J162" s="217">
        <f>ROUND(I162*H162,0)</f>
        <v>0</v>
      </c>
      <c r="K162" s="213" t="s">
        <v>1</v>
      </c>
      <c r="L162" s="218"/>
      <c r="M162" s="219" t="s">
        <v>1</v>
      </c>
      <c r="N162" s="220" t="s">
        <v>42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506</v>
      </c>
      <c r="AT162" s="184" t="s">
        <v>400</v>
      </c>
      <c r="AU162" s="184" t="s">
        <v>85</v>
      </c>
      <c r="AY162" s="18" t="s">
        <v>337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</v>
      </c>
      <c r="BK162" s="185">
        <f>ROUND(I162*H162,0)</f>
        <v>0</v>
      </c>
      <c r="BL162" s="18" t="s">
        <v>409</v>
      </c>
      <c r="BM162" s="184" t="s">
        <v>2916</v>
      </c>
    </row>
    <row r="163" s="2" customFormat="1" ht="16.5" customHeight="1">
      <c r="A163" s="37"/>
      <c r="B163" s="172"/>
      <c r="C163" s="211" t="s">
        <v>551</v>
      </c>
      <c r="D163" s="211" t="s">
        <v>400</v>
      </c>
      <c r="E163" s="212" t="s">
        <v>2917</v>
      </c>
      <c r="F163" s="213" t="s">
        <v>2918</v>
      </c>
      <c r="G163" s="214" t="s">
        <v>496</v>
      </c>
      <c r="H163" s="215">
        <v>2</v>
      </c>
      <c r="I163" s="216"/>
      <c r="J163" s="217">
        <f>ROUND(I163*H163,0)</f>
        <v>0</v>
      </c>
      <c r="K163" s="213" t="s">
        <v>1</v>
      </c>
      <c r="L163" s="218"/>
      <c r="M163" s="219" t="s">
        <v>1</v>
      </c>
      <c r="N163" s="220" t="s">
        <v>42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506</v>
      </c>
      <c r="AT163" s="184" t="s">
        <v>400</v>
      </c>
      <c r="AU163" s="184" t="s">
        <v>85</v>
      </c>
      <c r="AY163" s="18" t="s">
        <v>337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</v>
      </c>
      <c r="BK163" s="185">
        <f>ROUND(I163*H163,0)</f>
        <v>0</v>
      </c>
      <c r="BL163" s="18" t="s">
        <v>409</v>
      </c>
      <c r="BM163" s="184" t="s">
        <v>2919</v>
      </c>
    </row>
    <row r="164" s="2" customFormat="1" ht="16.5" customHeight="1">
      <c r="A164" s="37"/>
      <c r="B164" s="172"/>
      <c r="C164" s="211" t="s">
        <v>556</v>
      </c>
      <c r="D164" s="211" t="s">
        <v>400</v>
      </c>
      <c r="E164" s="212" t="s">
        <v>2920</v>
      </c>
      <c r="F164" s="213" t="s">
        <v>2921</v>
      </c>
      <c r="G164" s="214" t="s">
        <v>496</v>
      </c>
      <c r="H164" s="215">
        <v>4</v>
      </c>
      <c r="I164" s="216"/>
      <c r="J164" s="217">
        <f>ROUND(I164*H164,0)</f>
        <v>0</v>
      </c>
      <c r="K164" s="213" t="s">
        <v>1</v>
      </c>
      <c r="L164" s="218"/>
      <c r="M164" s="219" t="s">
        <v>1</v>
      </c>
      <c r="N164" s="220" t="s">
        <v>42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506</v>
      </c>
      <c r="AT164" s="184" t="s">
        <v>400</v>
      </c>
      <c r="AU164" s="184" t="s">
        <v>85</v>
      </c>
      <c r="AY164" s="18" t="s">
        <v>337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</v>
      </c>
      <c r="BK164" s="185">
        <f>ROUND(I164*H164,0)</f>
        <v>0</v>
      </c>
      <c r="BL164" s="18" t="s">
        <v>409</v>
      </c>
      <c r="BM164" s="184" t="s">
        <v>2922</v>
      </c>
    </row>
    <row r="165" s="2" customFormat="1" ht="16.5" customHeight="1">
      <c r="A165" s="37"/>
      <c r="B165" s="172"/>
      <c r="C165" s="211" t="s">
        <v>568</v>
      </c>
      <c r="D165" s="211" t="s">
        <v>400</v>
      </c>
      <c r="E165" s="212" t="s">
        <v>2923</v>
      </c>
      <c r="F165" s="213" t="s">
        <v>2924</v>
      </c>
      <c r="G165" s="214" t="s">
        <v>496</v>
      </c>
      <c r="H165" s="215">
        <v>2</v>
      </c>
      <c r="I165" s="216"/>
      <c r="J165" s="217">
        <f>ROUND(I165*H165,0)</f>
        <v>0</v>
      </c>
      <c r="K165" s="213" t="s">
        <v>1</v>
      </c>
      <c r="L165" s="218"/>
      <c r="M165" s="219" t="s">
        <v>1</v>
      </c>
      <c r="N165" s="220" t="s">
        <v>42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506</v>
      </c>
      <c r="AT165" s="184" t="s">
        <v>400</v>
      </c>
      <c r="AU165" s="184" t="s">
        <v>85</v>
      </c>
      <c r="AY165" s="18" t="s">
        <v>337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</v>
      </c>
      <c r="BK165" s="185">
        <f>ROUND(I165*H165,0)</f>
        <v>0</v>
      </c>
      <c r="BL165" s="18" t="s">
        <v>409</v>
      </c>
      <c r="BM165" s="184" t="s">
        <v>2925</v>
      </c>
    </row>
    <row r="166" s="2" customFormat="1" ht="24.15" customHeight="1">
      <c r="A166" s="37"/>
      <c r="B166" s="172"/>
      <c r="C166" s="173" t="s">
        <v>574</v>
      </c>
      <c r="D166" s="173" t="s">
        <v>339</v>
      </c>
      <c r="E166" s="174" t="s">
        <v>2926</v>
      </c>
      <c r="F166" s="175" t="s">
        <v>2927</v>
      </c>
      <c r="G166" s="176" t="s">
        <v>496</v>
      </c>
      <c r="H166" s="177">
        <v>2</v>
      </c>
      <c r="I166" s="178"/>
      <c r="J166" s="179">
        <f>ROUND(I166*H166,0)</f>
        <v>0</v>
      </c>
      <c r="K166" s="175" t="s">
        <v>343</v>
      </c>
      <c r="L166" s="38"/>
      <c r="M166" s="180" t="s">
        <v>1</v>
      </c>
      <c r="N166" s="181" t="s">
        <v>42</v>
      </c>
      <c r="O166" s="76"/>
      <c r="P166" s="182">
        <f>O166*H166</f>
        <v>0</v>
      </c>
      <c r="Q166" s="182">
        <v>0.00084000000000000003</v>
      </c>
      <c r="R166" s="182">
        <f>Q166*H166</f>
        <v>0.0016800000000000001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409</v>
      </c>
      <c r="AT166" s="184" t="s">
        <v>339</v>
      </c>
      <c r="AU166" s="184" t="s">
        <v>85</v>
      </c>
      <c r="AY166" s="18" t="s">
        <v>337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</v>
      </c>
      <c r="BK166" s="185">
        <f>ROUND(I166*H166,0)</f>
        <v>0</v>
      </c>
      <c r="BL166" s="18" t="s">
        <v>409</v>
      </c>
      <c r="BM166" s="184" t="s">
        <v>2928</v>
      </c>
    </row>
    <row r="167" s="2" customFormat="1" ht="24.15" customHeight="1">
      <c r="A167" s="37"/>
      <c r="B167" s="172"/>
      <c r="C167" s="173" t="s">
        <v>579</v>
      </c>
      <c r="D167" s="173" t="s">
        <v>339</v>
      </c>
      <c r="E167" s="174" t="s">
        <v>2929</v>
      </c>
      <c r="F167" s="175" t="s">
        <v>2930</v>
      </c>
      <c r="G167" s="176" t="s">
        <v>496</v>
      </c>
      <c r="H167" s="177">
        <v>4</v>
      </c>
      <c r="I167" s="178"/>
      <c r="J167" s="179">
        <f>ROUND(I167*H167,0)</f>
        <v>0</v>
      </c>
      <c r="K167" s="175" t="s">
        <v>343</v>
      </c>
      <c r="L167" s="38"/>
      <c r="M167" s="180" t="s">
        <v>1</v>
      </c>
      <c r="N167" s="181" t="s">
        <v>42</v>
      </c>
      <c r="O167" s="76"/>
      <c r="P167" s="182">
        <f>O167*H167</f>
        <v>0</v>
      </c>
      <c r="Q167" s="182">
        <v>0.0011900000000000001</v>
      </c>
      <c r="R167" s="182">
        <f>Q167*H167</f>
        <v>0.0047600000000000003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409</v>
      </c>
      <c r="AT167" s="184" t="s">
        <v>339</v>
      </c>
      <c r="AU167" s="184" t="s">
        <v>85</v>
      </c>
      <c r="AY167" s="18" t="s">
        <v>337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</v>
      </c>
      <c r="BK167" s="185">
        <f>ROUND(I167*H167,0)</f>
        <v>0</v>
      </c>
      <c r="BL167" s="18" t="s">
        <v>409</v>
      </c>
      <c r="BM167" s="184" t="s">
        <v>2931</v>
      </c>
    </row>
    <row r="168" s="2" customFormat="1" ht="24.15" customHeight="1">
      <c r="A168" s="37"/>
      <c r="B168" s="172"/>
      <c r="C168" s="173" t="s">
        <v>584</v>
      </c>
      <c r="D168" s="173" t="s">
        <v>339</v>
      </c>
      <c r="E168" s="174" t="s">
        <v>2932</v>
      </c>
      <c r="F168" s="175" t="s">
        <v>2933</v>
      </c>
      <c r="G168" s="176" t="s">
        <v>496</v>
      </c>
      <c r="H168" s="177">
        <v>1</v>
      </c>
      <c r="I168" s="178"/>
      <c r="J168" s="179">
        <f>ROUND(I168*H168,0)</f>
        <v>0</v>
      </c>
      <c r="K168" s="175" t="s">
        <v>343</v>
      </c>
      <c r="L168" s="38"/>
      <c r="M168" s="180" t="s">
        <v>1</v>
      </c>
      <c r="N168" s="181" t="s">
        <v>42</v>
      </c>
      <c r="O168" s="76"/>
      <c r="P168" s="182">
        <f>O168*H168</f>
        <v>0</v>
      </c>
      <c r="Q168" s="182">
        <v>0.00088999999999999995</v>
      </c>
      <c r="R168" s="182">
        <f>Q168*H168</f>
        <v>0.00088999999999999995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409</v>
      </c>
      <c r="AT168" s="184" t="s">
        <v>339</v>
      </c>
      <c r="AU168" s="184" t="s">
        <v>85</v>
      </c>
      <c r="AY168" s="18" t="s">
        <v>337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</v>
      </c>
      <c r="BK168" s="185">
        <f>ROUND(I168*H168,0)</f>
        <v>0</v>
      </c>
      <c r="BL168" s="18" t="s">
        <v>409</v>
      </c>
      <c r="BM168" s="184" t="s">
        <v>2934</v>
      </c>
    </row>
    <row r="169" s="2" customFormat="1" ht="24.15" customHeight="1">
      <c r="A169" s="37"/>
      <c r="B169" s="172"/>
      <c r="C169" s="173" t="s">
        <v>589</v>
      </c>
      <c r="D169" s="173" t="s">
        <v>339</v>
      </c>
      <c r="E169" s="174" t="s">
        <v>2935</v>
      </c>
      <c r="F169" s="175" t="s">
        <v>2936</v>
      </c>
      <c r="G169" s="176" t="s">
        <v>403</v>
      </c>
      <c r="H169" s="177">
        <v>0.069000000000000006</v>
      </c>
      <c r="I169" s="178"/>
      <c r="J169" s="179">
        <f>ROUND(I169*H169,0)</f>
        <v>0</v>
      </c>
      <c r="K169" s="175" t="s">
        <v>343</v>
      </c>
      <c r="L169" s="38"/>
      <c r="M169" s="224" t="s">
        <v>1</v>
      </c>
      <c r="N169" s="225" t="s">
        <v>42</v>
      </c>
      <c r="O169" s="226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409</v>
      </c>
      <c r="AT169" s="184" t="s">
        <v>339</v>
      </c>
      <c r="AU169" s="184" t="s">
        <v>85</v>
      </c>
      <c r="AY169" s="18" t="s">
        <v>337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</v>
      </c>
      <c r="BK169" s="185">
        <f>ROUND(I169*H169,0)</f>
        <v>0</v>
      </c>
      <c r="BL169" s="18" t="s">
        <v>409</v>
      </c>
      <c r="BM169" s="184" t="s">
        <v>2937</v>
      </c>
    </row>
    <row r="170" s="2" customFormat="1" ht="6.96" customHeight="1">
      <c r="A170" s="37"/>
      <c r="B170" s="59"/>
      <c r="C170" s="60"/>
      <c r="D170" s="60"/>
      <c r="E170" s="60"/>
      <c r="F170" s="60"/>
      <c r="G170" s="60"/>
      <c r="H170" s="60"/>
      <c r="I170" s="60"/>
      <c r="J170" s="60"/>
      <c r="K170" s="60"/>
      <c r="L170" s="38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autoFilter ref="C118:K16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106</v>
      </c>
      <c r="L4" s="21"/>
      <c r="M4" s="120" t="s">
        <v>11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1" t="str">
        <f>'Rekapitulace stavby'!K6</f>
        <v>Stavební úpravy požární zbrojnice Verdek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119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2938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1</v>
      </c>
      <c r="G11" s="37"/>
      <c r="H11" s="37"/>
      <c r="I11" s="31" t="s">
        <v>20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22</v>
      </c>
      <c r="G12" s="37"/>
      <c r="H12" s="37"/>
      <c r="I12" s="31" t="s">
        <v>23</v>
      </c>
      <c r="J12" s="68" t="str">
        <f>'Rekapitulace stavby'!AN8</f>
        <v>28. 2. 2024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27</v>
      </c>
      <c r="F15" s="37"/>
      <c r="G15" s="37"/>
      <c r="H15" s="37"/>
      <c r="I15" s="31" t="s">
        <v>28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32</v>
      </c>
      <c r="F21" s="37"/>
      <c r="G21" s="37"/>
      <c r="H21" s="37"/>
      <c r="I21" s="31" t="s">
        <v>28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28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2"/>
      <c r="B27" s="123"/>
      <c r="C27" s="122"/>
      <c r="D27" s="122"/>
      <c r="E27" s="35" t="s">
        <v>1</v>
      </c>
      <c r="F27" s="35"/>
      <c r="G27" s="35"/>
      <c r="H27" s="3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6" t="s">
        <v>37</v>
      </c>
      <c r="E30" s="37"/>
      <c r="F30" s="37"/>
      <c r="G30" s="37"/>
      <c r="H30" s="37"/>
      <c r="I30" s="37"/>
      <c r="J30" s="95">
        <f>ROUND(J126, 0)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7" t="s">
        <v>41</v>
      </c>
      <c r="E33" s="31" t="s">
        <v>42</v>
      </c>
      <c r="F33" s="128">
        <f>ROUND((SUM(BE126:BE145)),  0)</f>
        <v>0</v>
      </c>
      <c r="G33" s="37"/>
      <c r="H33" s="37"/>
      <c r="I33" s="129">
        <v>0.20999999999999999</v>
      </c>
      <c r="J33" s="128">
        <f>ROUND(((SUM(BE126:BE145))*I33),  0)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8">
        <f>ROUND((SUM(BF126:BF145)),  0)</f>
        <v>0</v>
      </c>
      <c r="G34" s="37"/>
      <c r="H34" s="37"/>
      <c r="I34" s="129">
        <v>0.14999999999999999</v>
      </c>
      <c r="J34" s="128">
        <f>ROUND(((SUM(BF126:BF145))*I34),  0)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8">
        <f>ROUND((SUM(BG126:BG145)),  0)</f>
        <v>0</v>
      </c>
      <c r="G35" s="37"/>
      <c r="H35" s="37"/>
      <c r="I35" s="129">
        <v>0.20999999999999999</v>
      </c>
      <c r="J35" s="128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8">
        <f>ROUND((SUM(BH126:BH145)),  0)</f>
        <v>0</v>
      </c>
      <c r="G36" s="37"/>
      <c r="H36" s="37"/>
      <c r="I36" s="129">
        <v>0.14999999999999999</v>
      </c>
      <c r="J36" s="128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8">
        <f>ROUND((SUM(BI126:BI145)),  0)</f>
        <v>0</v>
      </c>
      <c r="G37" s="37"/>
      <c r="H37" s="37"/>
      <c r="I37" s="129">
        <v>0</v>
      </c>
      <c r="J37" s="128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0"/>
      <c r="D39" s="131" t="s">
        <v>47</v>
      </c>
      <c r="E39" s="80"/>
      <c r="F39" s="80"/>
      <c r="G39" s="132" t="s">
        <v>48</v>
      </c>
      <c r="H39" s="133" t="s">
        <v>49</v>
      </c>
      <c r="I39" s="80"/>
      <c r="J39" s="134">
        <f>SUM(J30:J37)</f>
        <v>0</v>
      </c>
      <c r="K39" s="135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6" t="s">
        <v>53</v>
      </c>
      <c r="G61" s="57" t="s">
        <v>52</v>
      </c>
      <c r="H61" s="40"/>
      <c r="I61" s="40"/>
      <c r="J61" s="137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6" t="s">
        <v>53</v>
      </c>
      <c r="G76" s="57" t="s">
        <v>52</v>
      </c>
      <c r="H76" s="40"/>
      <c r="I76" s="40"/>
      <c r="J76" s="137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290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1" t="str">
        <f>E7</f>
        <v>Stavební úpravy požární zbrojnice Verdek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6 - Vedlejší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7"/>
      <c r="E89" s="37"/>
      <c r="F89" s="26" t="str">
        <f>F12</f>
        <v>Verdek 35, Dvůr Králové n. L.</v>
      </c>
      <c r="G89" s="37"/>
      <c r="H89" s="37"/>
      <c r="I89" s="31" t="s">
        <v>23</v>
      </c>
      <c r="J89" s="68" t="str">
        <f>IF(J12="","",J12)</f>
        <v>28. 2. 2024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25</v>
      </c>
      <c r="D91" s="37"/>
      <c r="E91" s="37"/>
      <c r="F91" s="26" t="str">
        <f>E15</f>
        <v>Město Dvůr Králové n.L., nám. TGM 68, D.K.n.L.</v>
      </c>
      <c r="G91" s="37"/>
      <c r="H91" s="37"/>
      <c r="I91" s="31" t="s">
        <v>31</v>
      </c>
      <c r="J91" s="35" t="str">
        <f>E21</f>
        <v>Projektis spol. s r.o., Legionářská 562, D.K.n.L.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ing. V. Švehla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8" t="s">
        <v>291</v>
      </c>
      <c r="D94" s="130"/>
      <c r="E94" s="130"/>
      <c r="F94" s="130"/>
      <c r="G94" s="130"/>
      <c r="H94" s="130"/>
      <c r="I94" s="130"/>
      <c r="J94" s="139" t="s">
        <v>292</v>
      </c>
      <c r="K94" s="130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0" t="s">
        <v>293</v>
      </c>
      <c r="D96" s="37"/>
      <c r="E96" s="37"/>
      <c r="F96" s="37"/>
      <c r="G96" s="37"/>
      <c r="H96" s="37"/>
      <c r="I96" s="37"/>
      <c r="J96" s="95">
        <f>J126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294</v>
      </c>
    </row>
    <row r="97" s="9" customFormat="1" ht="24.96" customHeight="1">
      <c r="A97" s="9"/>
      <c r="B97" s="141"/>
      <c r="C97" s="9"/>
      <c r="D97" s="142" t="s">
        <v>2939</v>
      </c>
      <c r="E97" s="143"/>
      <c r="F97" s="143"/>
      <c r="G97" s="143"/>
      <c r="H97" s="143"/>
      <c r="I97" s="143"/>
      <c r="J97" s="144">
        <f>J127</f>
        <v>0</v>
      </c>
      <c r="K97" s="9"/>
      <c r="L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5"/>
      <c r="C98" s="10"/>
      <c r="D98" s="146" t="s">
        <v>2940</v>
      </c>
      <c r="E98" s="147"/>
      <c r="F98" s="147"/>
      <c r="G98" s="147"/>
      <c r="H98" s="147"/>
      <c r="I98" s="147"/>
      <c r="J98" s="148">
        <f>J128</f>
        <v>0</v>
      </c>
      <c r="K98" s="10"/>
      <c r="L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5"/>
      <c r="C99" s="10"/>
      <c r="D99" s="146" t="s">
        <v>2941</v>
      </c>
      <c r="E99" s="147"/>
      <c r="F99" s="147"/>
      <c r="G99" s="147"/>
      <c r="H99" s="147"/>
      <c r="I99" s="147"/>
      <c r="J99" s="148">
        <f>J130</f>
        <v>0</v>
      </c>
      <c r="K99" s="10"/>
      <c r="L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5"/>
      <c r="C100" s="10"/>
      <c r="D100" s="146" t="s">
        <v>2942</v>
      </c>
      <c r="E100" s="147"/>
      <c r="F100" s="147"/>
      <c r="G100" s="147"/>
      <c r="H100" s="147"/>
      <c r="I100" s="147"/>
      <c r="J100" s="148">
        <f>J132</f>
        <v>0</v>
      </c>
      <c r="K100" s="10"/>
      <c r="L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5"/>
      <c r="C101" s="10"/>
      <c r="D101" s="146" t="s">
        <v>2943</v>
      </c>
      <c r="E101" s="147"/>
      <c r="F101" s="147"/>
      <c r="G101" s="147"/>
      <c r="H101" s="147"/>
      <c r="I101" s="147"/>
      <c r="J101" s="148">
        <f>J134</f>
        <v>0</v>
      </c>
      <c r="K101" s="10"/>
      <c r="L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5"/>
      <c r="C102" s="10"/>
      <c r="D102" s="146" t="s">
        <v>2944</v>
      </c>
      <c r="E102" s="147"/>
      <c r="F102" s="147"/>
      <c r="G102" s="147"/>
      <c r="H102" s="147"/>
      <c r="I102" s="147"/>
      <c r="J102" s="148">
        <f>J136</f>
        <v>0</v>
      </c>
      <c r="K102" s="10"/>
      <c r="L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5"/>
      <c r="C103" s="10"/>
      <c r="D103" s="146" t="s">
        <v>2945</v>
      </c>
      <c r="E103" s="147"/>
      <c r="F103" s="147"/>
      <c r="G103" s="147"/>
      <c r="H103" s="147"/>
      <c r="I103" s="147"/>
      <c r="J103" s="148">
        <f>J138</f>
        <v>0</v>
      </c>
      <c r="K103" s="10"/>
      <c r="L103" s="14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5"/>
      <c r="C104" s="10"/>
      <c r="D104" s="146" t="s">
        <v>2946</v>
      </c>
      <c r="E104" s="147"/>
      <c r="F104" s="147"/>
      <c r="G104" s="147"/>
      <c r="H104" s="147"/>
      <c r="I104" s="147"/>
      <c r="J104" s="148">
        <f>J140</f>
        <v>0</v>
      </c>
      <c r="K104" s="10"/>
      <c r="L104" s="14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5"/>
      <c r="C105" s="10"/>
      <c r="D105" s="146" t="s">
        <v>2947</v>
      </c>
      <c r="E105" s="147"/>
      <c r="F105" s="147"/>
      <c r="G105" s="147"/>
      <c r="H105" s="147"/>
      <c r="I105" s="147"/>
      <c r="J105" s="148">
        <f>J142</f>
        <v>0</v>
      </c>
      <c r="K105" s="10"/>
      <c r="L105" s="14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5"/>
      <c r="C106" s="10"/>
      <c r="D106" s="146" t="s">
        <v>2948</v>
      </c>
      <c r="E106" s="147"/>
      <c r="F106" s="147"/>
      <c r="G106" s="147"/>
      <c r="H106" s="147"/>
      <c r="I106" s="147"/>
      <c r="J106" s="148">
        <f>J144</f>
        <v>0</v>
      </c>
      <c r="K106" s="10"/>
      <c r="L106" s="14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322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17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121" t="str">
        <f>E7</f>
        <v>Stavební úpravy požární zbrojnice Verdek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119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E9</f>
        <v>6 - Vedlejší náklady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21</v>
      </c>
      <c r="D120" s="37"/>
      <c r="E120" s="37"/>
      <c r="F120" s="26" t="str">
        <f>F12</f>
        <v>Verdek 35, Dvůr Králové n. L.</v>
      </c>
      <c r="G120" s="37"/>
      <c r="H120" s="37"/>
      <c r="I120" s="31" t="s">
        <v>23</v>
      </c>
      <c r="J120" s="68" t="str">
        <f>IF(J12="","",J12)</f>
        <v>28. 2. 2024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25</v>
      </c>
      <c r="D122" s="37"/>
      <c r="E122" s="37"/>
      <c r="F122" s="26" t="str">
        <f>E15</f>
        <v>Město Dvůr Králové n.L., nám. TGM 68, D.K.n.L.</v>
      </c>
      <c r="G122" s="37"/>
      <c r="H122" s="37"/>
      <c r="I122" s="31" t="s">
        <v>31</v>
      </c>
      <c r="J122" s="35" t="str">
        <f>E21</f>
        <v>Projektis spol. s r.o., Legionářská 562, D.K.n.L.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29</v>
      </c>
      <c r="D123" s="37"/>
      <c r="E123" s="37"/>
      <c r="F123" s="26" t="str">
        <f>IF(E18="","",E18)</f>
        <v>Vyplň údaj</v>
      </c>
      <c r="G123" s="37"/>
      <c r="H123" s="37"/>
      <c r="I123" s="31" t="s">
        <v>34</v>
      </c>
      <c r="J123" s="35" t="str">
        <f>E24</f>
        <v>ing. V. Švehla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49"/>
      <c r="B125" s="150"/>
      <c r="C125" s="151" t="s">
        <v>323</v>
      </c>
      <c r="D125" s="152" t="s">
        <v>62</v>
      </c>
      <c r="E125" s="152" t="s">
        <v>58</v>
      </c>
      <c r="F125" s="152" t="s">
        <v>59</v>
      </c>
      <c r="G125" s="152" t="s">
        <v>324</v>
      </c>
      <c r="H125" s="152" t="s">
        <v>325</v>
      </c>
      <c r="I125" s="152" t="s">
        <v>326</v>
      </c>
      <c r="J125" s="152" t="s">
        <v>292</v>
      </c>
      <c r="K125" s="153" t="s">
        <v>327</v>
      </c>
      <c r="L125" s="154"/>
      <c r="M125" s="85" t="s">
        <v>1</v>
      </c>
      <c r="N125" s="86" t="s">
        <v>41</v>
      </c>
      <c r="O125" s="86" t="s">
        <v>328</v>
      </c>
      <c r="P125" s="86" t="s">
        <v>329</v>
      </c>
      <c r="Q125" s="86" t="s">
        <v>330</v>
      </c>
      <c r="R125" s="86" t="s">
        <v>331</v>
      </c>
      <c r="S125" s="86" t="s">
        <v>332</v>
      </c>
      <c r="T125" s="87" t="s">
        <v>333</v>
      </c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</row>
    <row r="126" s="2" customFormat="1" ht="22.8" customHeight="1">
      <c r="A126" s="37"/>
      <c r="B126" s="38"/>
      <c r="C126" s="92" t="s">
        <v>334</v>
      </c>
      <c r="D126" s="37"/>
      <c r="E126" s="37"/>
      <c r="F126" s="37"/>
      <c r="G126" s="37"/>
      <c r="H126" s="37"/>
      <c r="I126" s="37"/>
      <c r="J126" s="155">
        <f>BK126</f>
        <v>0</v>
      </c>
      <c r="K126" s="37"/>
      <c r="L126" s="38"/>
      <c r="M126" s="88"/>
      <c r="N126" s="72"/>
      <c r="O126" s="89"/>
      <c r="P126" s="156">
        <f>P127</f>
        <v>0</v>
      </c>
      <c r="Q126" s="89"/>
      <c r="R126" s="156">
        <f>R127</f>
        <v>0</v>
      </c>
      <c r="S126" s="89"/>
      <c r="T126" s="157">
        <f>T127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76</v>
      </c>
      <c r="AU126" s="18" t="s">
        <v>294</v>
      </c>
      <c r="BK126" s="158">
        <f>BK127</f>
        <v>0</v>
      </c>
    </row>
    <row r="127" s="12" customFormat="1" ht="25.92" customHeight="1">
      <c r="A127" s="12"/>
      <c r="B127" s="159"/>
      <c r="C127" s="12"/>
      <c r="D127" s="160" t="s">
        <v>76</v>
      </c>
      <c r="E127" s="161" t="s">
        <v>2949</v>
      </c>
      <c r="F127" s="161" t="s">
        <v>2950</v>
      </c>
      <c r="G127" s="12"/>
      <c r="H127" s="12"/>
      <c r="I127" s="162"/>
      <c r="J127" s="163">
        <f>BK127</f>
        <v>0</v>
      </c>
      <c r="K127" s="12"/>
      <c r="L127" s="159"/>
      <c r="M127" s="164"/>
      <c r="N127" s="165"/>
      <c r="O127" s="165"/>
      <c r="P127" s="166">
        <f>P128+P130+P132+P134+P136+P138+P140+P142+P144</f>
        <v>0</v>
      </c>
      <c r="Q127" s="165"/>
      <c r="R127" s="166">
        <f>R128+R130+R132+R134+R136+R138+R140+R142+R144</f>
        <v>0</v>
      </c>
      <c r="S127" s="165"/>
      <c r="T127" s="167">
        <f>T128+T130+T132+T134+T136+T138+T140+T142+T144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0" t="s">
        <v>94</v>
      </c>
      <c r="AT127" s="168" t="s">
        <v>76</v>
      </c>
      <c r="AU127" s="168" t="s">
        <v>77</v>
      </c>
      <c r="AY127" s="160" t="s">
        <v>337</v>
      </c>
      <c r="BK127" s="169">
        <f>BK128+BK130+BK132+BK134+BK136+BK138+BK140+BK142+BK144</f>
        <v>0</v>
      </c>
    </row>
    <row r="128" s="12" customFormat="1" ht="22.8" customHeight="1">
      <c r="A128" s="12"/>
      <c r="B128" s="159"/>
      <c r="C128" s="12"/>
      <c r="D128" s="160" t="s">
        <v>76</v>
      </c>
      <c r="E128" s="170" t="s">
        <v>2951</v>
      </c>
      <c r="F128" s="170" t="s">
        <v>2952</v>
      </c>
      <c r="G128" s="12"/>
      <c r="H128" s="12"/>
      <c r="I128" s="162"/>
      <c r="J128" s="171">
        <f>BK128</f>
        <v>0</v>
      </c>
      <c r="K128" s="12"/>
      <c r="L128" s="159"/>
      <c r="M128" s="164"/>
      <c r="N128" s="165"/>
      <c r="O128" s="165"/>
      <c r="P128" s="166">
        <f>P129</f>
        <v>0</v>
      </c>
      <c r="Q128" s="165"/>
      <c r="R128" s="166">
        <f>R129</f>
        <v>0</v>
      </c>
      <c r="S128" s="165"/>
      <c r="T128" s="167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0" t="s">
        <v>94</v>
      </c>
      <c r="AT128" s="168" t="s">
        <v>76</v>
      </c>
      <c r="AU128" s="168" t="s">
        <v>8</v>
      </c>
      <c r="AY128" s="160" t="s">
        <v>337</v>
      </c>
      <c r="BK128" s="169">
        <f>BK129</f>
        <v>0</v>
      </c>
    </row>
    <row r="129" s="2" customFormat="1" ht="16.5" customHeight="1">
      <c r="A129" s="37"/>
      <c r="B129" s="172"/>
      <c r="C129" s="173" t="s">
        <v>8</v>
      </c>
      <c r="D129" s="173" t="s">
        <v>339</v>
      </c>
      <c r="E129" s="174" t="s">
        <v>2953</v>
      </c>
      <c r="F129" s="175" t="s">
        <v>2952</v>
      </c>
      <c r="G129" s="176" t="s">
        <v>2123</v>
      </c>
      <c r="H129" s="177">
        <v>1</v>
      </c>
      <c r="I129" s="178"/>
      <c r="J129" s="179">
        <f>ROUND(I129*H129,0)</f>
        <v>0</v>
      </c>
      <c r="K129" s="175" t="s">
        <v>343</v>
      </c>
      <c r="L129" s="38"/>
      <c r="M129" s="180" t="s">
        <v>1</v>
      </c>
      <c r="N129" s="181" t="s">
        <v>42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2954</v>
      </c>
      <c r="AT129" s="184" t="s">
        <v>339</v>
      </c>
      <c r="AU129" s="184" t="s">
        <v>85</v>
      </c>
      <c r="AY129" s="18" t="s">
        <v>337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</v>
      </c>
      <c r="BK129" s="185">
        <f>ROUND(I129*H129,0)</f>
        <v>0</v>
      </c>
      <c r="BL129" s="18" t="s">
        <v>2954</v>
      </c>
      <c r="BM129" s="184" t="s">
        <v>2955</v>
      </c>
    </row>
    <row r="130" s="12" customFormat="1" ht="22.8" customHeight="1">
      <c r="A130" s="12"/>
      <c r="B130" s="159"/>
      <c r="C130" s="12"/>
      <c r="D130" s="160" t="s">
        <v>76</v>
      </c>
      <c r="E130" s="170" t="s">
        <v>2956</v>
      </c>
      <c r="F130" s="170" t="s">
        <v>2957</v>
      </c>
      <c r="G130" s="12"/>
      <c r="H130" s="12"/>
      <c r="I130" s="162"/>
      <c r="J130" s="171">
        <f>BK130</f>
        <v>0</v>
      </c>
      <c r="K130" s="12"/>
      <c r="L130" s="159"/>
      <c r="M130" s="164"/>
      <c r="N130" s="165"/>
      <c r="O130" s="165"/>
      <c r="P130" s="166">
        <f>P131</f>
        <v>0</v>
      </c>
      <c r="Q130" s="165"/>
      <c r="R130" s="166">
        <f>R131</f>
        <v>0</v>
      </c>
      <c r="S130" s="165"/>
      <c r="T130" s="167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0" t="s">
        <v>94</v>
      </c>
      <c r="AT130" s="168" t="s">
        <v>76</v>
      </c>
      <c r="AU130" s="168" t="s">
        <v>8</v>
      </c>
      <c r="AY130" s="160" t="s">
        <v>337</v>
      </c>
      <c r="BK130" s="169">
        <f>BK131</f>
        <v>0</v>
      </c>
    </row>
    <row r="131" s="2" customFormat="1" ht="16.5" customHeight="1">
      <c r="A131" s="37"/>
      <c r="B131" s="172"/>
      <c r="C131" s="173" t="s">
        <v>85</v>
      </c>
      <c r="D131" s="173" t="s">
        <v>339</v>
      </c>
      <c r="E131" s="174" t="s">
        <v>2958</v>
      </c>
      <c r="F131" s="175" t="s">
        <v>2957</v>
      </c>
      <c r="G131" s="176" t="s">
        <v>2123</v>
      </c>
      <c r="H131" s="177">
        <v>1</v>
      </c>
      <c r="I131" s="178"/>
      <c r="J131" s="179">
        <f>ROUND(I131*H131,0)</f>
        <v>0</v>
      </c>
      <c r="K131" s="175" t="s">
        <v>343</v>
      </c>
      <c r="L131" s="38"/>
      <c r="M131" s="180" t="s">
        <v>1</v>
      </c>
      <c r="N131" s="181" t="s">
        <v>42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2954</v>
      </c>
      <c r="AT131" s="184" t="s">
        <v>339</v>
      </c>
      <c r="AU131" s="184" t="s">
        <v>85</v>
      </c>
      <c r="AY131" s="18" t="s">
        <v>337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</v>
      </c>
      <c r="BK131" s="185">
        <f>ROUND(I131*H131,0)</f>
        <v>0</v>
      </c>
      <c r="BL131" s="18" t="s">
        <v>2954</v>
      </c>
      <c r="BM131" s="184" t="s">
        <v>2959</v>
      </c>
    </row>
    <row r="132" s="12" customFormat="1" ht="22.8" customHeight="1">
      <c r="A132" s="12"/>
      <c r="B132" s="159"/>
      <c r="C132" s="12"/>
      <c r="D132" s="160" t="s">
        <v>76</v>
      </c>
      <c r="E132" s="170" t="s">
        <v>2960</v>
      </c>
      <c r="F132" s="170" t="s">
        <v>2961</v>
      </c>
      <c r="G132" s="12"/>
      <c r="H132" s="12"/>
      <c r="I132" s="162"/>
      <c r="J132" s="171">
        <f>BK132</f>
        <v>0</v>
      </c>
      <c r="K132" s="12"/>
      <c r="L132" s="159"/>
      <c r="M132" s="164"/>
      <c r="N132" s="165"/>
      <c r="O132" s="165"/>
      <c r="P132" s="166">
        <f>P133</f>
        <v>0</v>
      </c>
      <c r="Q132" s="165"/>
      <c r="R132" s="166">
        <f>R133</f>
        <v>0</v>
      </c>
      <c r="S132" s="165"/>
      <c r="T132" s="167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0" t="s">
        <v>94</v>
      </c>
      <c r="AT132" s="168" t="s">
        <v>76</v>
      </c>
      <c r="AU132" s="168" t="s">
        <v>8</v>
      </c>
      <c r="AY132" s="160" t="s">
        <v>337</v>
      </c>
      <c r="BK132" s="169">
        <f>BK133</f>
        <v>0</v>
      </c>
    </row>
    <row r="133" s="2" customFormat="1" ht="16.5" customHeight="1">
      <c r="A133" s="37"/>
      <c r="B133" s="172"/>
      <c r="C133" s="173" t="s">
        <v>88</v>
      </c>
      <c r="D133" s="173" t="s">
        <v>339</v>
      </c>
      <c r="E133" s="174" t="s">
        <v>2962</v>
      </c>
      <c r="F133" s="175" t="s">
        <v>2961</v>
      </c>
      <c r="G133" s="176" t="s">
        <v>2123</v>
      </c>
      <c r="H133" s="177">
        <v>1</v>
      </c>
      <c r="I133" s="178"/>
      <c r="J133" s="179">
        <f>ROUND(I133*H133,0)</f>
        <v>0</v>
      </c>
      <c r="K133" s="175" t="s">
        <v>343</v>
      </c>
      <c r="L133" s="38"/>
      <c r="M133" s="180" t="s">
        <v>1</v>
      </c>
      <c r="N133" s="181" t="s">
        <v>42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2954</v>
      </c>
      <c r="AT133" s="184" t="s">
        <v>339</v>
      </c>
      <c r="AU133" s="184" t="s">
        <v>85</v>
      </c>
      <c r="AY133" s="18" t="s">
        <v>337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</v>
      </c>
      <c r="BK133" s="185">
        <f>ROUND(I133*H133,0)</f>
        <v>0</v>
      </c>
      <c r="BL133" s="18" t="s">
        <v>2954</v>
      </c>
      <c r="BM133" s="184" t="s">
        <v>2963</v>
      </c>
    </row>
    <row r="134" s="12" customFormat="1" ht="22.8" customHeight="1">
      <c r="A134" s="12"/>
      <c r="B134" s="159"/>
      <c r="C134" s="12"/>
      <c r="D134" s="160" t="s">
        <v>76</v>
      </c>
      <c r="E134" s="170" t="s">
        <v>2964</v>
      </c>
      <c r="F134" s="170" t="s">
        <v>2965</v>
      </c>
      <c r="G134" s="12"/>
      <c r="H134" s="12"/>
      <c r="I134" s="162"/>
      <c r="J134" s="171">
        <f>BK134</f>
        <v>0</v>
      </c>
      <c r="K134" s="12"/>
      <c r="L134" s="159"/>
      <c r="M134" s="164"/>
      <c r="N134" s="165"/>
      <c r="O134" s="165"/>
      <c r="P134" s="166">
        <f>P135</f>
        <v>0</v>
      </c>
      <c r="Q134" s="165"/>
      <c r="R134" s="166">
        <f>R135</f>
        <v>0</v>
      </c>
      <c r="S134" s="165"/>
      <c r="T134" s="167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0" t="s">
        <v>94</v>
      </c>
      <c r="AT134" s="168" t="s">
        <v>76</v>
      </c>
      <c r="AU134" s="168" t="s">
        <v>8</v>
      </c>
      <c r="AY134" s="160" t="s">
        <v>337</v>
      </c>
      <c r="BK134" s="169">
        <f>BK135</f>
        <v>0</v>
      </c>
    </row>
    <row r="135" s="2" customFormat="1" ht="16.5" customHeight="1">
      <c r="A135" s="37"/>
      <c r="B135" s="172"/>
      <c r="C135" s="173" t="s">
        <v>91</v>
      </c>
      <c r="D135" s="173" t="s">
        <v>339</v>
      </c>
      <c r="E135" s="174" t="s">
        <v>2966</v>
      </c>
      <c r="F135" s="175" t="s">
        <v>2965</v>
      </c>
      <c r="G135" s="176" t="s">
        <v>2123</v>
      </c>
      <c r="H135" s="177">
        <v>1</v>
      </c>
      <c r="I135" s="178"/>
      <c r="J135" s="179">
        <f>ROUND(I135*H135,0)</f>
        <v>0</v>
      </c>
      <c r="K135" s="175" t="s">
        <v>343</v>
      </c>
      <c r="L135" s="38"/>
      <c r="M135" s="180" t="s">
        <v>1</v>
      </c>
      <c r="N135" s="181" t="s">
        <v>42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2954</v>
      </c>
      <c r="AT135" s="184" t="s">
        <v>339</v>
      </c>
      <c r="AU135" s="184" t="s">
        <v>85</v>
      </c>
      <c r="AY135" s="18" t="s">
        <v>337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</v>
      </c>
      <c r="BK135" s="185">
        <f>ROUND(I135*H135,0)</f>
        <v>0</v>
      </c>
      <c r="BL135" s="18" t="s">
        <v>2954</v>
      </c>
      <c r="BM135" s="184" t="s">
        <v>2967</v>
      </c>
    </row>
    <row r="136" s="12" customFormat="1" ht="22.8" customHeight="1">
      <c r="A136" s="12"/>
      <c r="B136" s="159"/>
      <c r="C136" s="12"/>
      <c r="D136" s="160" t="s">
        <v>76</v>
      </c>
      <c r="E136" s="170" t="s">
        <v>2968</v>
      </c>
      <c r="F136" s="170" t="s">
        <v>2969</v>
      </c>
      <c r="G136" s="12"/>
      <c r="H136" s="12"/>
      <c r="I136" s="162"/>
      <c r="J136" s="171">
        <f>BK136</f>
        <v>0</v>
      </c>
      <c r="K136" s="12"/>
      <c r="L136" s="159"/>
      <c r="M136" s="164"/>
      <c r="N136" s="165"/>
      <c r="O136" s="165"/>
      <c r="P136" s="166">
        <f>P137</f>
        <v>0</v>
      </c>
      <c r="Q136" s="165"/>
      <c r="R136" s="166">
        <f>R137</f>
        <v>0</v>
      </c>
      <c r="S136" s="165"/>
      <c r="T136" s="167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0" t="s">
        <v>94</v>
      </c>
      <c r="AT136" s="168" t="s">
        <v>76</v>
      </c>
      <c r="AU136" s="168" t="s">
        <v>8</v>
      </c>
      <c r="AY136" s="160" t="s">
        <v>337</v>
      </c>
      <c r="BK136" s="169">
        <f>BK137</f>
        <v>0</v>
      </c>
    </row>
    <row r="137" s="2" customFormat="1" ht="16.5" customHeight="1">
      <c r="A137" s="37"/>
      <c r="B137" s="172"/>
      <c r="C137" s="173" t="s">
        <v>94</v>
      </c>
      <c r="D137" s="173" t="s">
        <v>339</v>
      </c>
      <c r="E137" s="174" t="s">
        <v>2970</v>
      </c>
      <c r="F137" s="175" t="s">
        <v>2969</v>
      </c>
      <c r="G137" s="176" t="s">
        <v>2123</v>
      </c>
      <c r="H137" s="177">
        <v>1</v>
      </c>
      <c r="I137" s="178"/>
      <c r="J137" s="179">
        <f>ROUND(I137*H137,0)</f>
        <v>0</v>
      </c>
      <c r="K137" s="175" t="s">
        <v>343</v>
      </c>
      <c r="L137" s="38"/>
      <c r="M137" s="180" t="s">
        <v>1</v>
      </c>
      <c r="N137" s="181" t="s">
        <v>42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2954</v>
      </c>
      <c r="AT137" s="184" t="s">
        <v>339</v>
      </c>
      <c r="AU137" s="184" t="s">
        <v>85</v>
      </c>
      <c r="AY137" s="18" t="s">
        <v>337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</v>
      </c>
      <c r="BK137" s="185">
        <f>ROUND(I137*H137,0)</f>
        <v>0</v>
      </c>
      <c r="BL137" s="18" t="s">
        <v>2954</v>
      </c>
      <c r="BM137" s="184" t="s">
        <v>2971</v>
      </c>
    </row>
    <row r="138" s="12" customFormat="1" ht="22.8" customHeight="1">
      <c r="A138" s="12"/>
      <c r="B138" s="159"/>
      <c r="C138" s="12"/>
      <c r="D138" s="160" t="s">
        <v>76</v>
      </c>
      <c r="E138" s="170" t="s">
        <v>2972</v>
      </c>
      <c r="F138" s="170" t="s">
        <v>2973</v>
      </c>
      <c r="G138" s="12"/>
      <c r="H138" s="12"/>
      <c r="I138" s="162"/>
      <c r="J138" s="171">
        <f>BK138</f>
        <v>0</v>
      </c>
      <c r="K138" s="12"/>
      <c r="L138" s="159"/>
      <c r="M138" s="164"/>
      <c r="N138" s="165"/>
      <c r="O138" s="165"/>
      <c r="P138" s="166">
        <f>P139</f>
        <v>0</v>
      </c>
      <c r="Q138" s="165"/>
      <c r="R138" s="166">
        <f>R139</f>
        <v>0</v>
      </c>
      <c r="S138" s="165"/>
      <c r="T138" s="167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0" t="s">
        <v>94</v>
      </c>
      <c r="AT138" s="168" t="s">
        <v>76</v>
      </c>
      <c r="AU138" s="168" t="s">
        <v>8</v>
      </c>
      <c r="AY138" s="160" t="s">
        <v>337</v>
      </c>
      <c r="BK138" s="169">
        <f>BK139</f>
        <v>0</v>
      </c>
    </row>
    <row r="139" s="2" customFormat="1" ht="16.5" customHeight="1">
      <c r="A139" s="37"/>
      <c r="B139" s="172"/>
      <c r="C139" s="173" t="s">
        <v>97</v>
      </c>
      <c r="D139" s="173" t="s">
        <v>339</v>
      </c>
      <c r="E139" s="174" t="s">
        <v>2974</v>
      </c>
      <c r="F139" s="175" t="s">
        <v>2973</v>
      </c>
      <c r="G139" s="176" t="s">
        <v>2123</v>
      </c>
      <c r="H139" s="177">
        <v>1</v>
      </c>
      <c r="I139" s="178"/>
      <c r="J139" s="179">
        <f>ROUND(I139*H139,0)</f>
        <v>0</v>
      </c>
      <c r="K139" s="175" t="s">
        <v>343</v>
      </c>
      <c r="L139" s="38"/>
      <c r="M139" s="180" t="s">
        <v>1</v>
      </c>
      <c r="N139" s="181" t="s">
        <v>42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2954</v>
      </c>
      <c r="AT139" s="184" t="s">
        <v>339</v>
      </c>
      <c r="AU139" s="184" t="s">
        <v>85</v>
      </c>
      <c r="AY139" s="18" t="s">
        <v>337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</v>
      </c>
      <c r="BK139" s="185">
        <f>ROUND(I139*H139,0)</f>
        <v>0</v>
      </c>
      <c r="BL139" s="18" t="s">
        <v>2954</v>
      </c>
      <c r="BM139" s="184" t="s">
        <v>2975</v>
      </c>
    </row>
    <row r="140" s="12" customFormat="1" ht="22.8" customHeight="1">
      <c r="A140" s="12"/>
      <c r="B140" s="159"/>
      <c r="C140" s="12"/>
      <c r="D140" s="160" t="s">
        <v>76</v>
      </c>
      <c r="E140" s="170" t="s">
        <v>2976</v>
      </c>
      <c r="F140" s="170" t="s">
        <v>2977</v>
      </c>
      <c r="G140" s="12"/>
      <c r="H140" s="12"/>
      <c r="I140" s="162"/>
      <c r="J140" s="171">
        <f>BK140</f>
        <v>0</v>
      </c>
      <c r="K140" s="12"/>
      <c r="L140" s="159"/>
      <c r="M140" s="164"/>
      <c r="N140" s="165"/>
      <c r="O140" s="165"/>
      <c r="P140" s="166">
        <f>P141</f>
        <v>0</v>
      </c>
      <c r="Q140" s="165"/>
      <c r="R140" s="166">
        <f>R141</f>
        <v>0</v>
      </c>
      <c r="S140" s="165"/>
      <c r="T140" s="167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0" t="s">
        <v>94</v>
      </c>
      <c r="AT140" s="168" t="s">
        <v>76</v>
      </c>
      <c r="AU140" s="168" t="s">
        <v>8</v>
      </c>
      <c r="AY140" s="160" t="s">
        <v>337</v>
      </c>
      <c r="BK140" s="169">
        <f>BK141</f>
        <v>0</v>
      </c>
    </row>
    <row r="141" s="2" customFormat="1" ht="16.5" customHeight="1">
      <c r="A141" s="37"/>
      <c r="B141" s="172"/>
      <c r="C141" s="173" t="s">
        <v>372</v>
      </c>
      <c r="D141" s="173" t="s">
        <v>339</v>
      </c>
      <c r="E141" s="174" t="s">
        <v>2978</v>
      </c>
      <c r="F141" s="175" t="s">
        <v>2977</v>
      </c>
      <c r="G141" s="176" t="s">
        <v>2123</v>
      </c>
      <c r="H141" s="177">
        <v>1</v>
      </c>
      <c r="I141" s="178"/>
      <c r="J141" s="179">
        <f>ROUND(I141*H141,0)</f>
        <v>0</v>
      </c>
      <c r="K141" s="175" t="s">
        <v>343</v>
      </c>
      <c r="L141" s="38"/>
      <c r="M141" s="180" t="s">
        <v>1</v>
      </c>
      <c r="N141" s="181" t="s">
        <v>42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2954</v>
      </c>
      <c r="AT141" s="184" t="s">
        <v>339</v>
      </c>
      <c r="AU141" s="184" t="s">
        <v>85</v>
      </c>
      <c r="AY141" s="18" t="s">
        <v>337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</v>
      </c>
      <c r="BK141" s="185">
        <f>ROUND(I141*H141,0)</f>
        <v>0</v>
      </c>
      <c r="BL141" s="18" t="s">
        <v>2954</v>
      </c>
      <c r="BM141" s="184" t="s">
        <v>2979</v>
      </c>
    </row>
    <row r="142" s="12" customFormat="1" ht="22.8" customHeight="1">
      <c r="A142" s="12"/>
      <c r="B142" s="159"/>
      <c r="C142" s="12"/>
      <c r="D142" s="160" t="s">
        <v>76</v>
      </c>
      <c r="E142" s="170" t="s">
        <v>2980</v>
      </c>
      <c r="F142" s="170" t="s">
        <v>2981</v>
      </c>
      <c r="G142" s="12"/>
      <c r="H142" s="12"/>
      <c r="I142" s="162"/>
      <c r="J142" s="171">
        <f>BK142</f>
        <v>0</v>
      </c>
      <c r="K142" s="12"/>
      <c r="L142" s="159"/>
      <c r="M142" s="164"/>
      <c r="N142" s="165"/>
      <c r="O142" s="165"/>
      <c r="P142" s="166">
        <f>P143</f>
        <v>0</v>
      </c>
      <c r="Q142" s="165"/>
      <c r="R142" s="166">
        <f>R143</f>
        <v>0</v>
      </c>
      <c r="S142" s="165"/>
      <c r="T142" s="167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0" t="s">
        <v>94</v>
      </c>
      <c r="AT142" s="168" t="s">
        <v>76</v>
      </c>
      <c r="AU142" s="168" t="s">
        <v>8</v>
      </c>
      <c r="AY142" s="160" t="s">
        <v>337</v>
      </c>
      <c r="BK142" s="169">
        <f>BK143</f>
        <v>0</v>
      </c>
    </row>
    <row r="143" s="2" customFormat="1" ht="16.5" customHeight="1">
      <c r="A143" s="37"/>
      <c r="B143" s="172"/>
      <c r="C143" s="173" t="s">
        <v>376</v>
      </c>
      <c r="D143" s="173" t="s">
        <v>339</v>
      </c>
      <c r="E143" s="174" t="s">
        <v>2982</v>
      </c>
      <c r="F143" s="175" t="s">
        <v>2983</v>
      </c>
      <c r="G143" s="176" t="s">
        <v>2123</v>
      </c>
      <c r="H143" s="177">
        <v>1</v>
      </c>
      <c r="I143" s="178"/>
      <c r="J143" s="179">
        <f>ROUND(I143*H143,0)</f>
        <v>0</v>
      </c>
      <c r="K143" s="175" t="s">
        <v>343</v>
      </c>
      <c r="L143" s="38"/>
      <c r="M143" s="180" t="s">
        <v>1</v>
      </c>
      <c r="N143" s="181" t="s">
        <v>42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2954</v>
      </c>
      <c r="AT143" s="184" t="s">
        <v>339</v>
      </c>
      <c r="AU143" s="184" t="s">
        <v>85</v>
      </c>
      <c r="AY143" s="18" t="s">
        <v>337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</v>
      </c>
      <c r="BK143" s="185">
        <f>ROUND(I143*H143,0)</f>
        <v>0</v>
      </c>
      <c r="BL143" s="18" t="s">
        <v>2954</v>
      </c>
      <c r="BM143" s="184" t="s">
        <v>2984</v>
      </c>
    </row>
    <row r="144" s="12" customFormat="1" ht="22.8" customHeight="1">
      <c r="A144" s="12"/>
      <c r="B144" s="159"/>
      <c r="C144" s="12"/>
      <c r="D144" s="160" t="s">
        <v>76</v>
      </c>
      <c r="E144" s="170" t="s">
        <v>2985</v>
      </c>
      <c r="F144" s="170" t="s">
        <v>2986</v>
      </c>
      <c r="G144" s="12"/>
      <c r="H144" s="12"/>
      <c r="I144" s="162"/>
      <c r="J144" s="171">
        <f>BK144</f>
        <v>0</v>
      </c>
      <c r="K144" s="12"/>
      <c r="L144" s="159"/>
      <c r="M144" s="164"/>
      <c r="N144" s="165"/>
      <c r="O144" s="165"/>
      <c r="P144" s="166">
        <f>P145</f>
        <v>0</v>
      </c>
      <c r="Q144" s="165"/>
      <c r="R144" s="166">
        <f>R145</f>
        <v>0</v>
      </c>
      <c r="S144" s="165"/>
      <c r="T144" s="167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0" t="s">
        <v>94</v>
      </c>
      <c r="AT144" s="168" t="s">
        <v>76</v>
      </c>
      <c r="AU144" s="168" t="s">
        <v>8</v>
      </c>
      <c r="AY144" s="160" t="s">
        <v>337</v>
      </c>
      <c r="BK144" s="169">
        <f>BK145</f>
        <v>0</v>
      </c>
    </row>
    <row r="145" s="2" customFormat="1" ht="16.5" customHeight="1">
      <c r="A145" s="37"/>
      <c r="B145" s="172"/>
      <c r="C145" s="173" t="s">
        <v>380</v>
      </c>
      <c r="D145" s="173" t="s">
        <v>339</v>
      </c>
      <c r="E145" s="174" t="s">
        <v>2987</v>
      </c>
      <c r="F145" s="175" t="s">
        <v>2986</v>
      </c>
      <c r="G145" s="176" t="s">
        <v>2123</v>
      </c>
      <c r="H145" s="177">
        <v>1</v>
      </c>
      <c r="I145" s="178"/>
      <c r="J145" s="179">
        <f>ROUND(I145*H145,0)</f>
        <v>0</v>
      </c>
      <c r="K145" s="175" t="s">
        <v>343</v>
      </c>
      <c r="L145" s="38"/>
      <c r="M145" s="224" t="s">
        <v>1</v>
      </c>
      <c r="N145" s="225" t="s">
        <v>42</v>
      </c>
      <c r="O145" s="226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2954</v>
      </c>
      <c r="AT145" s="184" t="s">
        <v>339</v>
      </c>
      <c r="AU145" s="184" t="s">
        <v>85</v>
      </c>
      <c r="AY145" s="18" t="s">
        <v>337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</v>
      </c>
      <c r="BK145" s="185">
        <f>ROUND(I145*H145,0)</f>
        <v>0</v>
      </c>
      <c r="BL145" s="18" t="s">
        <v>2954</v>
      </c>
      <c r="BM145" s="184" t="s">
        <v>2988</v>
      </c>
    </row>
    <row r="146" s="2" customFormat="1" ht="6.96" customHeight="1">
      <c r="A146" s="37"/>
      <c r="B146" s="59"/>
      <c r="C146" s="60"/>
      <c r="D146" s="60"/>
      <c r="E146" s="60"/>
      <c r="F146" s="60"/>
      <c r="G146" s="60"/>
      <c r="H146" s="60"/>
      <c r="I146" s="60"/>
      <c r="J146" s="60"/>
      <c r="K146" s="60"/>
      <c r="L146" s="38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autoFilter ref="C125:K14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9"/>
      <c r="C3" s="20"/>
      <c r="D3" s="20"/>
      <c r="E3" s="20"/>
      <c r="F3" s="20"/>
      <c r="G3" s="20"/>
      <c r="H3" s="21"/>
    </row>
    <row r="4" s="1" customFormat="1" ht="24.96" customHeight="1">
      <c r="B4" s="21"/>
      <c r="C4" s="22" t="s">
        <v>2989</v>
      </c>
      <c r="H4" s="21"/>
    </row>
    <row r="5" s="1" customFormat="1" ht="12" customHeight="1">
      <c r="B5" s="21"/>
      <c r="C5" s="25" t="s">
        <v>14</v>
      </c>
      <c r="D5" s="35" t="s">
        <v>15</v>
      </c>
      <c r="E5" s="1"/>
      <c r="F5" s="1"/>
      <c r="H5" s="21"/>
    </row>
    <row r="6" s="1" customFormat="1" ht="36.96" customHeight="1">
      <c r="B6" s="21"/>
      <c r="C6" s="28" t="s">
        <v>17</v>
      </c>
      <c r="D6" s="29" t="s">
        <v>18</v>
      </c>
      <c r="E6" s="1"/>
      <c r="F6" s="1"/>
      <c r="H6" s="21"/>
    </row>
    <row r="7" s="1" customFormat="1" ht="16.5" customHeight="1">
      <c r="B7" s="21"/>
      <c r="C7" s="31" t="s">
        <v>23</v>
      </c>
      <c r="D7" s="68" t="str">
        <f>'Rekapitulace stavby'!AN8</f>
        <v>28. 2. 2024</v>
      </c>
      <c r="H7" s="21"/>
    </row>
    <row r="8" s="2" customFormat="1" ht="10.8" customHeight="1">
      <c r="A8" s="37"/>
      <c r="B8" s="38"/>
      <c r="C8" s="37"/>
      <c r="D8" s="37"/>
      <c r="E8" s="37"/>
      <c r="F8" s="37"/>
      <c r="G8" s="37"/>
      <c r="H8" s="38"/>
    </row>
    <row r="9" s="11" customFormat="1" ht="29.28" customHeight="1">
      <c r="A9" s="149"/>
      <c r="B9" s="150"/>
      <c r="C9" s="151" t="s">
        <v>58</v>
      </c>
      <c r="D9" s="152" t="s">
        <v>59</v>
      </c>
      <c r="E9" s="152" t="s">
        <v>324</v>
      </c>
      <c r="F9" s="153" t="s">
        <v>2990</v>
      </c>
      <c r="G9" s="149"/>
      <c r="H9" s="150"/>
    </row>
    <row r="10" s="2" customFormat="1" ht="26.4" customHeight="1">
      <c r="A10" s="37"/>
      <c r="B10" s="38"/>
      <c r="C10" s="231" t="s">
        <v>2991</v>
      </c>
      <c r="D10" s="231" t="s">
        <v>82</v>
      </c>
      <c r="E10" s="37"/>
      <c r="F10" s="37"/>
      <c r="G10" s="37"/>
      <c r="H10" s="38"/>
    </row>
    <row r="11" s="2" customFormat="1" ht="16.8" customHeight="1">
      <c r="A11" s="37"/>
      <c r="B11" s="38"/>
      <c r="C11" s="232" t="s">
        <v>100</v>
      </c>
      <c r="D11" s="233" t="s">
        <v>101</v>
      </c>
      <c r="E11" s="234" t="s">
        <v>1</v>
      </c>
      <c r="F11" s="235">
        <v>29.884</v>
      </c>
      <c r="G11" s="37"/>
      <c r="H11" s="38"/>
    </row>
    <row r="12" s="2" customFormat="1" ht="16.8" customHeight="1">
      <c r="A12" s="37"/>
      <c r="B12" s="38"/>
      <c r="C12" s="236" t="s">
        <v>1</v>
      </c>
      <c r="D12" s="236" t="s">
        <v>361</v>
      </c>
      <c r="E12" s="18" t="s">
        <v>1</v>
      </c>
      <c r="F12" s="237">
        <v>8.9260000000000002</v>
      </c>
      <c r="G12" s="37"/>
      <c r="H12" s="38"/>
    </row>
    <row r="13" s="2" customFormat="1" ht="16.8" customHeight="1">
      <c r="A13" s="37"/>
      <c r="B13" s="38"/>
      <c r="C13" s="236" t="s">
        <v>1</v>
      </c>
      <c r="D13" s="236" t="s">
        <v>362</v>
      </c>
      <c r="E13" s="18" t="s">
        <v>1</v>
      </c>
      <c r="F13" s="237">
        <v>20.957999999999998</v>
      </c>
      <c r="G13" s="37"/>
      <c r="H13" s="38"/>
    </row>
    <row r="14" s="2" customFormat="1" ht="16.8" customHeight="1">
      <c r="A14" s="37"/>
      <c r="B14" s="38"/>
      <c r="C14" s="236" t="s">
        <v>100</v>
      </c>
      <c r="D14" s="236" t="s">
        <v>363</v>
      </c>
      <c r="E14" s="18" t="s">
        <v>1</v>
      </c>
      <c r="F14" s="237">
        <v>29.884</v>
      </c>
      <c r="G14" s="37"/>
      <c r="H14" s="38"/>
    </row>
    <row r="15" s="2" customFormat="1" ht="16.8" customHeight="1">
      <c r="A15" s="37"/>
      <c r="B15" s="38"/>
      <c r="C15" s="238" t="s">
        <v>2992</v>
      </c>
      <c r="D15" s="37"/>
      <c r="E15" s="37"/>
      <c r="F15" s="37"/>
      <c r="G15" s="37"/>
      <c r="H15" s="38"/>
    </row>
    <row r="16" s="2" customFormat="1">
      <c r="A16" s="37"/>
      <c r="B16" s="38"/>
      <c r="C16" s="236" t="s">
        <v>357</v>
      </c>
      <c r="D16" s="236" t="s">
        <v>358</v>
      </c>
      <c r="E16" s="18" t="s">
        <v>359</v>
      </c>
      <c r="F16" s="237">
        <v>29.884</v>
      </c>
      <c r="G16" s="37"/>
      <c r="H16" s="38"/>
    </row>
    <row r="17" s="2" customFormat="1">
      <c r="A17" s="37"/>
      <c r="B17" s="38"/>
      <c r="C17" s="236" t="s">
        <v>369</v>
      </c>
      <c r="D17" s="236" t="s">
        <v>370</v>
      </c>
      <c r="E17" s="18" t="s">
        <v>359</v>
      </c>
      <c r="F17" s="237">
        <v>30.202000000000002</v>
      </c>
      <c r="G17" s="37"/>
      <c r="H17" s="38"/>
    </row>
    <row r="18" s="2" customFormat="1">
      <c r="A18" s="37"/>
      <c r="B18" s="38"/>
      <c r="C18" s="236" t="s">
        <v>373</v>
      </c>
      <c r="D18" s="236" t="s">
        <v>374</v>
      </c>
      <c r="E18" s="18" t="s">
        <v>359</v>
      </c>
      <c r="F18" s="237">
        <v>30.202000000000002</v>
      </c>
      <c r="G18" s="37"/>
      <c r="H18" s="38"/>
    </row>
    <row r="19" s="2" customFormat="1">
      <c r="A19" s="37"/>
      <c r="B19" s="38"/>
      <c r="C19" s="236" t="s">
        <v>373</v>
      </c>
      <c r="D19" s="236" t="s">
        <v>374</v>
      </c>
      <c r="E19" s="18" t="s">
        <v>359</v>
      </c>
      <c r="F19" s="237">
        <v>30.202000000000002</v>
      </c>
      <c r="G19" s="37"/>
      <c r="H19" s="38"/>
    </row>
    <row r="20" s="2" customFormat="1" ht="16.8" customHeight="1">
      <c r="A20" s="37"/>
      <c r="B20" s="38"/>
      <c r="C20" s="236" t="s">
        <v>385</v>
      </c>
      <c r="D20" s="236" t="s">
        <v>386</v>
      </c>
      <c r="E20" s="18" t="s">
        <v>359</v>
      </c>
      <c r="F20" s="237">
        <v>30.202000000000002</v>
      </c>
      <c r="G20" s="37"/>
      <c r="H20" s="38"/>
    </row>
    <row r="21" s="2" customFormat="1" ht="16.8" customHeight="1">
      <c r="A21" s="37"/>
      <c r="B21" s="38"/>
      <c r="C21" s="236" t="s">
        <v>381</v>
      </c>
      <c r="D21" s="236" t="s">
        <v>382</v>
      </c>
      <c r="E21" s="18" t="s">
        <v>359</v>
      </c>
      <c r="F21" s="237">
        <v>30.202000000000002</v>
      </c>
      <c r="G21" s="37"/>
      <c r="H21" s="38"/>
    </row>
    <row r="22" s="2" customFormat="1" ht="16.8" customHeight="1">
      <c r="A22" s="37"/>
      <c r="B22" s="38"/>
      <c r="C22" s="236" t="s">
        <v>391</v>
      </c>
      <c r="D22" s="236" t="s">
        <v>392</v>
      </c>
      <c r="E22" s="18" t="s">
        <v>359</v>
      </c>
      <c r="F22" s="237">
        <v>30.202000000000002</v>
      </c>
      <c r="G22" s="37"/>
      <c r="H22" s="38"/>
    </row>
    <row r="23" s="2" customFormat="1" ht="16.8" customHeight="1">
      <c r="A23" s="37"/>
      <c r="B23" s="38"/>
      <c r="C23" s="232" t="s">
        <v>103</v>
      </c>
      <c r="D23" s="233" t="s">
        <v>104</v>
      </c>
      <c r="E23" s="234" t="s">
        <v>1</v>
      </c>
      <c r="F23" s="235">
        <v>24.276</v>
      </c>
      <c r="G23" s="37"/>
      <c r="H23" s="38"/>
    </row>
    <row r="24" s="2" customFormat="1" ht="16.8" customHeight="1">
      <c r="A24" s="37"/>
      <c r="B24" s="38"/>
      <c r="C24" s="236" t="s">
        <v>1</v>
      </c>
      <c r="D24" s="236" t="s">
        <v>660</v>
      </c>
      <c r="E24" s="18" t="s">
        <v>1</v>
      </c>
      <c r="F24" s="237">
        <v>5.6619999999999999</v>
      </c>
      <c r="G24" s="37"/>
      <c r="H24" s="38"/>
    </row>
    <row r="25" s="2" customFormat="1" ht="16.8" customHeight="1">
      <c r="A25" s="37"/>
      <c r="B25" s="38"/>
      <c r="C25" s="236" t="s">
        <v>1</v>
      </c>
      <c r="D25" s="236" t="s">
        <v>661</v>
      </c>
      <c r="E25" s="18" t="s">
        <v>1</v>
      </c>
      <c r="F25" s="237">
        <v>10.305999999999999</v>
      </c>
      <c r="G25" s="37"/>
      <c r="H25" s="38"/>
    </row>
    <row r="26" s="2" customFormat="1" ht="16.8" customHeight="1">
      <c r="A26" s="37"/>
      <c r="B26" s="38"/>
      <c r="C26" s="236" t="s">
        <v>1</v>
      </c>
      <c r="D26" s="236" t="s">
        <v>662</v>
      </c>
      <c r="E26" s="18" t="s">
        <v>1</v>
      </c>
      <c r="F26" s="237">
        <v>8.3079999999999998</v>
      </c>
      <c r="G26" s="37"/>
      <c r="H26" s="38"/>
    </row>
    <row r="27" s="2" customFormat="1" ht="16.8" customHeight="1">
      <c r="A27" s="37"/>
      <c r="B27" s="38"/>
      <c r="C27" s="236" t="s">
        <v>103</v>
      </c>
      <c r="D27" s="236" t="s">
        <v>664</v>
      </c>
      <c r="E27" s="18" t="s">
        <v>1</v>
      </c>
      <c r="F27" s="237">
        <v>24.276</v>
      </c>
      <c r="G27" s="37"/>
      <c r="H27" s="38"/>
    </row>
    <row r="28" s="2" customFormat="1" ht="16.8" customHeight="1">
      <c r="A28" s="37"/>
      <c r="B28" s="38"/>
      <c r="C28" s="238" t="s">
        <v>2992</v>
      </c>
      <c r="D28" s="37"/>
      <c r="E28" s="37"/>
      <c r="F28" s="37"/>
      <c r="G28" s="37"/>
      <c r="H28" s="38"/>
    </row>
    <row r="29" s="2" customFormat="1" ht="16.8" customHeight="1">
      <c r="A29" s="37"/>
      <c r="B29" s="38"/>
      <c r="C29" s="236" t="s">
        <v>657</v>
      </c>
      <c r="D29" s="236" t="s">
        <v>658</v>
      </c>
      <c r="E29" s="18" t="s">
        <v>342</v>
      </c>
      <c r="F29" s="237">
        <v>24.276</v>
      </c>
      <c r="G29" s="37"/>
      <c r="H29" s="38"/>
    </row>
    <row r="30" s="2" customFormat="1" ht="16.8" customHeight="1">
      <c r="A30" s="37"/>
      <c r="B30" s="38"/>
      <c r="C30" s="236" t="s">
        <v>666</v>
      </c>
      <c r="D30" s="236" t="s">
        <v>667</v>
      </c>
      <c r="E30" s="18" t="s">
        <v>342</v>
      </c>
      <c r="F30" s="237">
        <v>24.276</v>
      </c>
      <c r="G30" s="37"/>
      <c r="H30" s="38"/>
    </row>
    <row r="31" s="2" customFormat="1" ht="16.8" customHeight="1">
      <c r="A31" s="37"/>
      <c r="B31" s="38"/>
      <c r="C31" s="236" t="s">
        <v>2493</v>
      </c>
      <c r="D31" s="236" t="s">
        <v>2494</v>
      </c>
      <c r="E31" s="18" t="s">
        <v>342</v>
      </c>
      <c r="F31" s="237">
        <v>651.94299999999998</v>
      </c>
      <c r="G31" s="37"/>
      <c r="H31" s="38"/>
    </row>
    <row r="32" s="2" customFormat="1">
      <c r="A32" s="37"/>
      <c r="B32" s="38"/>
      <c r="C32" s="236" t="s">
        <v>2502</v>
      </c>
      <c r="D32" s="236" t="s">
        <v>2503</v>
      </c>
      <c r="E32" s="18" t="s">
        <v>342</v>
      </c>
      <c r="F32" s="237">
        <v>651.94299999999998</v>
      </c>
      <c r="G32" s="37"/>
      <c r="H32" s="38"/>
    </row>
    <row r="33" s="2" customFormat="1" ht="16.8" customHeight="1">
      <c r="A33" s="37"/>
      <c r="B33" s="38"/>
      <c r="C33" s="232" t="s">
        <v>107</v>
      </c>
      <c r="D33" s="233" t="s">
        <v>108</v>
      </c>
      <c r="E33" s="234" t="s">
        <v>1</v>
      </c>
      <c r="F33" s="235">
        <v>120</v>
      </c>
      <c r="G33" s="37"/>
      <c r="H33" s="38"/>
    </row>
    <row r="34" s="2" customFormat="1" ht="16.8" customHeight="1">
      <c r="A34" s="37"/>
      <c r="B34" s="38"/>
      <c r="C34" s="236" t="s">
        <v>1</v>
      </c>
      <c r="D34" s="236" t="s">
        <v>673</v>
      </c>
      <c r="E34" s="18" t="s">
        <v>1</v>
      </c>
      <c r="F34" s="237">
        <v>62.100000000000001</v>
      </c>
      <c r="G34" s="37"/>
      <c r="H34" s="38"/>
    </row>
    <row r="35" s="2" customFormat="1" ht="16.8" customHeight="1">
      <c r="A35" s="37"/>
      <c r="B35" s="38"/>
      <c r="C35" s="236" t="s">
        <v>1</v>
      </c>
      <c r="D35" s="236" t="s">
        <v>674</v>
      </c>
      <c r="E35" s="18" t="s">
        <v>1</v>
      </c>
      <c r="F35" s="237">
        <v>57.899999999999999</v>
      </c>
      <c r="G35" s="37"/>
      <c r="H35" s="38"/>
    </row>
    <row r="36" s="2" customFormat="1" ht="16.8" customHeight="1">
      <c r="A36" s="37"/>
      <c r="B36" s="38"/>
      <c r="C36" s="236" t="s">
        <v>107</v>
      </c>
      <c r="D36" s="236" t="s">
        <v>363</v>
      </c>
      <c r="E36" s="18" t="s">
        <v>1</v>
      </c>
      <c r="F36" s="237">
        <v>120</v>
      </c>
      <c r="G36" s="37"/>
      <c r="H36" s="38"/>
    </row>
    <row r="37" s="2" customFormat="1" ht="16.8" customHeight="1">
      <c r="A37" s="37"/>
      <c r="B37" s="38"/>
      <c r="C37" s="238" t="s">
        <v>2992</v>
      </c>
      <c r="D37" s="37"/>
      <c r="E37" s="37"/>
      <c r="F37" s="37"/>
      <c r="G37" s="37"/>
      <c r="H37" s="38"/>
    </row>
    <row r="38" s="2" customFormat="1" ht="16.8" customHeight="1">
      <c r="A38" s="37"/>
      <c r="B38" s="38"/>
      <c r="C38" s="236" t="s">
        <v>670</v>
      </c>
      <c r="D38" s="236" t="s">
        <v>671</v>
      </c>
      <c r="E38" s="18" t="s">
        <v>342</v>
      </c>
      <c r="F38" s="237">
        <v>120</v>
      </c>
      <c r="G38" s="37"/>
      <c r="H38" s="38"/>
    </row>
    <row r="39" s="2" customFormat="1">
      <c r="A39" s="37"/>
      <c r="B39" s="38"/>
      <c r="C39" s="236" t="s">
        <v>676</v>
      </c>
      <c r="D39" s="236" t="s">
        <v>677</v>
      </c>
      <c r="E39" s="18" t="s">
        <v>342</v>
      </c>
      <c r="F39" s="237">
        <v>120</v>
      </c>
      <c r="G39" s="37"/>
      <c r="H39" s="38"/>
    </row>
    <row r="40" s="2" customFormat="1" ht="16.8" customHeight="1">
      <c r="A40" s="37"/>
      <c r="B40" s="38"/>
      <c r="C40" s="236" t="s">
        <v>2493</v>
      </c>
      <c r="D40" s="236" t="s">
        <v>2494</v>
      </c>
      <c r="E40" s="18" t="s">
        <v>342</v>
      </c>
      <c r="F40" s="237">
        <v>651.94299999999998</v>
      </c>
      <c r="G40" s="37"/>
      <c r="H40" s="38"/>
    </row>
    <row r="41" s="2" customFormat="1">
      <c r="A41" s="37"/>
      <c r="B41" s="38"/>
      <c r="C41" s="236" t="s">
        <v>2502</v>
      </c>
      <c r="D41" s="236" t="s">
        <v>2503</v>
      </c>
      <c r="E41" s="18" t="s">
        <v>342</v>
      </c>
      <c r="F41" s="237">
        <v>651.94299999999998</v>
      </c>
      <c r="G41" s="37"/>
      <c r="H41" s="38"/>
    </row>
    <row r="42" s="2" customFormat="1" ht="16.8" customHeight="1">
      <c r="A42" s="37"/>
      <c r="B42" s="38"/>
      <c r="C42" s="232" t="s">
        <v>110</v>
      </c>
      <c r="D42" s="233" t="s">
        <v>111</v>
      </c>
      <c r="E42" s="234" t="s">
        <v>1</v>
      </c>
      <c r="F42" s="235">
        <v>221.83699999999999</v>
      </c>
      <c r="G42" s="37"/>
      <c r="H42" s="38"/>
    </row>
    <row r="43" s="2" customFormat="1" ht="16.8" customHeight="1">
      <c r="A43" s="37"/>
      <c r="B43" s="38"/>
      <c r="C43" s="236" t="s">
        <v>1</v>
      </c>
      <c r="D43" s="236" t="s">
        <v>687</v>
      </c>
      <c r="E43" s="18" t="s">
        <v>1</v>
      </c>
      <c r="F43" s="237">
        <v>58.377000000000002</v>
      </c>
      <c r="G43" s="37"/>
      <c r="H43" s="38"/>
    </row>
    <row r="44" s="2" customFormat="1" ht="16.8" customHeight="1">
      <c r="A44" s="37"/>
      <c r="B44" s="38"/>
      <c r="C44" s="236" t="s">
        <v>1</v>
      </c>
      <c r="D44" s="236" t="s">
        <v>689</v>
      </c>
      <c r="E44" s="18" t="s">
        <v>1</v>
      </c>
      <c r="F44" s="237">
        <v>50.356000000000002</v>
      </c>
      <c r="G44" s="37"/>
      <c r="H44" s="38"/>
    </row>
    <row r="45" s="2" customFormat="1">
      <c r="A45" s="37"/>
      <c r="B45" s="38"/>
      <c r="C45" s="236" t="s">
        <v>1</v>
      </c>
      <c r="D45" s="236" t="s">
        <v>691</v>
      </c>
      <c r="E45" s="18" t="s">
        <v>1</v>
      </c>
      <c r="F45" s="237">
        <v>49.539999999999999</v>
      </c>
      <c r="G45" s="37"/>
      <c r="H45" s="38"/>
    </row>
    <row r="46" s="2" customFormat="1" ht="16.8" customHeight="1">
      <c r="A46" s="37"/>
      <c r="B46" s="38"/>
      <c r="C46" s="236" t="s">
        <v>1</v>
      </c>
      <c r="D46" s="236" t="s">
        <v>693</v>
      </c>
      <c r="E46" s="18" t="s">
        <v>1</v>
      </c>
      <c r="F46" s="237">
        <v>63.564</v>
      </c>
      <c r="G46" s="37"/>
      <c r="H46" s="38"/>
    </row>
    <row r="47" s="2" customFormat="1" ht="16.8" customHeight="1">
      <c r="A47" s="37"/>
      <c r="B47" s="38"/>
      <c r="C47" s="236" t="s">
        <v>110</v>
      </c>
      <c r="D47" s="236" t="s">
        <v>353</v>
      </c>
      <c r="E47" s="18" t="s">
        <v>1</v>
      </c>
      <c r="F47" s="237">
        <v>221.83699999999999</v>
      </c>
      <c r="G47" s="37"/>
      <c r="H47" s="38"/>
    </row>
    <row r="48" s="2" customFormat="1" ht="16.8" customHeight="1">
      <c r="A48" s="37"/>
      <c r="B48" s="38"/>
      <c r="C48" s="238" t="s">
        <v>2992</v>
      </c>
      <c r="D48" s="37"/>
      <c r="E48" s="37"/>
      <c r="F48" s="37"/>
      <c r="G48" s="37"/>
      <c r="H48" s="38"/>
    </row>
    <row r="49" s="2" customFormat="1" ht="16.8" customHeight="1">
      <c r="A49" s="37"/>
      <c r="B49" s="38"/>
      <c r="C49" s="236" t="s">
        <v>684</v>
      </c>
      <c r="D49" s="236" t="s">
        <v>685</v>
      </c>
      <c r="E49" s="18" t="s">
        <v>342</v>
      </c>
      <c r="F49" s="237">
        <v>221.83699999999999</v>
      </c>
      <c r="G49" s="37"/>
      <c r="H49" s="38"/>
    </row>
    <row r="50" s="2" customFormat="1" ht="16.8" customHeight="1">
      <c r="A50" s="37"/>
      <c r="B50" s="38"/>
      <c r="C50" s="236" t="s">
        <v>696</v>
      </c>
      <c r="D50" s="236" t="s">
        <v>697</v>
      </c>
      <c r="E50" s="18" t="s">
        <v>342</v>
      </c>
      <c r="F50" s="237">
        <v>221.83699999999999</v>
      </c>
      <c r="G50" s="37"/>
      <c r="H50" s="38"/>
    </row>
    <row r="51" s="2" customFormat="1" ht="16.8" customHeight="1">
      <c r="A51" s="37"/>
      <c r="B51" s="38"/>
      <c r="C51" s="236" t="s">
        <v>2493</v>
      </c>
      <c r="D51" s="236" t="s">
        <v>2494</v>
      </c>
      <c r="E51" s="18" t="s">
        <v>342</v>
      </c>
      <c r="F51" s="237">
        <v>651.94299999999998</v>
      </c>
      <c r="G51" s="37"/>
      <c r="H51" s="38"/>
    </row>
    <row r="52" s="2" customFormat="1">
      <c r="A52" s="37"/>
      <c r="B52" s="38"/>
      <c r="C52" s="236" t="s">
        <v>2502</v>
      </c>
      <c r="D52" s="236" t="s">
        <v>2503</v>
      </c>
      <c r="E52" s="18" t="s">
        <v>342</v>
      </c>
      <c r="F52" s="237">
        <v>651.94299999999998</v>
      </c>
      <c r="G52" s="37"/>
      <c r="H52" s="38"/>
    </row>
    <row r="53" s="2" customFormat="1" ht="16.8" customHeight="1">
      <c r="A53" s="37"/>
      <c r="B53" s="38"/>
      <c r="C53" s="232" t="s">
        <v>113</v>
      </c>
      <c r="D53" s="233" t="s">
        <v>114</v>
      </c>
      <c r="E53" s="234" t="s">
        <v>1</v>
      </c>
      <c r="F53" s="235">
        <v>285.82999999999998</v>
      </c>
      <c r="G53" s="37"/>
      <c r="H53" s="38"/>
    </row>
    <row r="54" s="2" customFormat="1" ht="16.8" customHeight="1">
      <c r="A54" s="37"/>
      <c r="B54" s="38"/>
      <c r="C54" s="236" t="s">
        <v>1</v>
      </c>
      <c r="D54" s="236" t="s">
        <v>724</v>
      </c>
      <c r="E54" s="18" t="s">
        <v>1</v>
      </c>
      <c r="F54" s="237">
        <v>152.196</v>
      </c>
      <c r="G54" s="37"/>
      <c r="H54" s="38"/>
    </row>
    <row r="55" s="2" customFormat="1" ht="16.8" customHeight="1">
      <c r="A55" s="37"/>
      <c r="B55" s="38"/>
      <c r="C55" s="236" t="s">
        <v>1</v>
      </c>
      <c r="D55" s="236" t="s">
        <v>725</v>
      </c>
      <c r="E55" s="18" t="s">
        <v>1</v>
      </c>
      <c r="F55" s="237">
        <v>-34.927999999999997</v>
      </c>
      <c r="G55" s="37"/>
      <c r="H55" s="38"/>
    </row>
    <row r="56" s="2" customFormat="1" ht="16.8" customHeight="1">
      <c r="A56" s="37"/>
      <c r="B56" s="38"/>
      <c r="C56" s="236" t="s">
        <v>1</v>
      </c>
      <c r="D56" s="236" t="s">
        <v>727</v>
      </c>
      <c r="E56" s="18" t="s">
        <v>1</v>
      </c>
      <c r="F56" s="237">
        <v>40.558</v>
      </c>
      <c r="G56" s="37"/>
      <c r="H56" s="38"/>
    </row>
    <row r="57" s="2" customFormat="1" ht="16.8" customHeight="1">
      <c r="A57" s="37"/>
      <c r="B57" s="38"/>
      <c r="C57" s="236" t="s">
        <v>1</v>
      </c>
      <c r="D57" s="236" t="s">
        <v>728</v>
      </c>
      <c r="E57" s="18" t="s">
        <v>1</v>
      </c>
      <c r="F57" s="237">
        <v>63.365000000000002</v>
      </c>
      <c r="G57" s="37"/>
      <c r="H57" s="38"/>
    </row>
    <row r="58" s="2" customFormat="1" ht="16.8" customHeight="1">
      <c r="A58" s="37"/>
      <c r="B58" s="38"/>
      <c r="C58" s="236" t="s">
        <v>1</v>
      </c>
      <c r="D58" s="236" t="s">
        <v>729</v>
      </c>
      <c r="E58" s="18" t="s">
        <v>1</v>
      </c>
      <c r="F58" s="237">
        <v>38.338999999999999</v>
      </c>
      <c r="G58" s="37"/>
      <c r="H58" s="38"/>
    </row>
    <row r="59" s="2" customFormat="1" ht="16.8" customHeight="1">
      <c r="A59" s="37"/>
      <c r="B59" s="38"/>
      <c r="C59" s="236" t="s">
        <v>1</v>
      </c>
      <c r="D59" s="236" t="s">
        <v>731</v>
      </c>
      <c r="E59" s="18" t="s">
        <v>1</v>
      </c>
      <c r="F59" s="237">
        <v>26.300000000000001</v>
      </c>
      <c r="G59" s="37"/>
      <c r="H59" s="38"/>
    </row>
    <row r="60" s="2" customFormat="1" ht="16.8" customHeight="1">
      <c r="A60" s="37"/>
      <c r="B60" s="38"/>
      <c r="C60" s="236" t="s">
        <v>113</v>
      </c>
      <c r="D60" s="236" t="s">
        <v>733</v>
      </c>
      <c r="E60" s="18" t="s">
        <v>1</v>
      </c>
      <c r="F60" s="237">
        <v>285.82999999999998</v>
      </c>
      <c r="G60" s="37"/>
      <c r="H60" s="38"/>
    </row>
    <row r="61" s="2" customFormat="1" ht="16.8" customHeight="1">
      <c r="A61" s="37"/>
      <c r="B61" s="38"/>
      <c r="C61" s="238" t="s">
        <v>2992</v>
      </c>
      <c r="D61" s="37"/>
      <c r="E61" s="37"/>
      <c r="F61" s="37"/>
      <c r="G61" s="37"/>
      <c r="H61" s="38"/>
    </row>
    <row r="62" s="2" customFormat="1" ht="16.8" customHeight="1">
      <c r="A62" s="37"/>
      <c r="B62" s="38"/>
      <c r="C62" s="236" t="s">
        <v>721</v>
      </c>
      <c r="D62" s="236" t="s">
        <v>722</v>
      </c>
      <c r="E62" s="18" t="s">
        <v>342</v>
      </c>
      <c r="F62" s="237">
        <v>285.82999999999998</v>
      </c>
      <c r="G62" s="37"/>
      <c r="H62" s="38"/>
    </row>
    <row r="63" s="2" customFormat="1" ht="16.8" customHeight="1">
      <c r="A63" s="37"/>
      <c r="B63" s="38"/>
      <c r="C63" s="236" t="s">
        <v>735</v>
      </c>
      <c r="D63" s="236" t="s">
        <v>736</v>
      </c>
      <c r="E63" s="18" t="s">
        <v>342</v>
      </c>
      <c r="F63" s="237">
        <v>285.82999999999998</v>
      </c>
      <c r="G63" s="37"/>
      <c r="H63" s="38"/>
    </row>
    <row r="64" s="2" customFormat="1" ht="16.8" customHeight="1">
      <c r="A64" s="37"/>
      <c r="B64" s="38"/>
      <c r="C64" s="236" t="s">
        <v>2493</v>
      </c>
      <c r="D64" s="236" t="s">
        <v>2494</v>
      </c>
      <c r="E64" s="18" t="s">
        <v>342</v>
      </c>
      <c r="F64" s="237">
        <v>651.94299999999998</v>
      </c>
      <c r="G64" s="37"/>
      <c r="H64" s="38"/>
    </row>
    <row r="65" s="2" customFormat="1">
      <c r="A65" s="37"/>
      <c r="B65" s="38"/>
      <c r="C65" s="236" t="s">
        <v>2502</v>
      </c>
      <c r="D65" s="236" t="s">
        <v>2503</v>
      </c>
      <c r="E65" s="18" t="s">
        <v>342</v>
      </c>
      <c r="F65" s="237">
        <v>651.94299999999998</v>
      </c>
      <c r="G65" s="37"/>
      <c r="H65" s="38"/>
    </row>
    <row r="66" s="2" customFormat="1" ht="16.8" customHeight="1">
      <c r="A66" s="37"/>
      <c r="B66" s="38"/>
      <c r="C66" s="232" t="s">
        <v>116</v>
      </c>
      <c r="D66" s="233" t="s">
        <v>117</v>
      </c>
      <c r="E66" s="234" t="s">
        <v>1</v>
      </c>
      <c r="F66" s="235">
        <v>102.63800000000001</v>
      </c>
      <c r="G66" s="37"/>
      <c r="H66" s="38"/>
    </row>
    <row r="67" s="2" customFormat="1" ht="16.8" customHeight="1">
      <c r="A67" s="37"/>
      <c r="B67" s="38"/>
      <c r="C67" s="236" t="s">
        <v>1</v>
      </c>
      <c r="D67" s="236" t="s">
        <v>707</v>
      </c>
      <c r="E67" s="18" t="s">
        <v>1</v>
      </c>
      <c r="F67" s="237">
        <v>7.7190000000000003</v>
      </c>
      <c r="G67" s="37"/>
      <c r="H67" s="38"/>
    </row>
    <row r="68" s="2" customFormat="1" ht="16.8" customHeight="1">
      <c r="A68" s="37"/>
      <c r="B68" s="38"/>
      <c r="C68" s="236" t="s">
        <v>1</v>
      </c>
      <c r="D68" s="236" t="s">
        <v>708</v>
      </c>
      <c r="E68" s="18" t="s">
        <v>1</v>
      </c>
      <c r="F68" s="237">
        <v>31.423999999999999</v>
      </c>
      <c r="G68" s="37"/>
      <c r="H68" s="38"/>
    </row>
    <row r="69" s="2" customFormat="1" ht="16.8" customHeight="1">
      <c r="A69" s="37"/>
      <c r="B69" s="38"/>
      <c r="C69" s="236" t="s">
        <v>1</v>
      </c>
      <c r="D69" s="236" t="s">
        <v>709</v>
      </c>
      <c r="E69" s="18" t="s">
        <v>1</v>
      </c>
      <c r="F69" s="237">
        <v>33.963999999999999</v>
      </c>
      <c r="G69" s="37"/>
      <c r="H69" s="38"/>
    </row>
    <row r="70" s="2" customFormat="1" ht="16.8" customHeight="1">
      <c r="A70" s="37"/>
      <c r="B70" s="38"/>
      <c r="C70" s="236" t="s">
        <v>1</v>
      </c>
      <c r="D70" s="236" t="s">
        <v>710</v>
      </c>
      <c r="E70" s="18" t="s">
        <v>1</v>
      </c>
      <c r="F70" s="237">
        <v>29.530999999999999</v>
      </c>
      <c r="G70" s="37"/>
      <c r="H70" s="38"/>
    </row>
    <row r="71" s="2" customFormat="1" ht="16.8" customHeight="1">
      <c r="A71" s="37"/>
      <c r="B71" s="38"/>
      <c r="C71" s="236" t="s">
        <v>116</v>
      </c>
      <c r="D71" s="236" t="s">
        <v>664</v>
      </c>
      <c r="E71" s="18" t="s">
        <v>1</v>
      </c>
      <c r="F71" s="237">
        <v>102.63800000000001</v>
      </c>
      <c r="G71" s="37"/>
      <c r="H71" s="38"/>
    </row>
    <row r="72" s="2" customFormat="1" ht="16.8" customHeight="1">
      <c r="A72" s="37"/>
      <c r="B72" s="38"/>
      <c r="C72" s="238" t="s">
        <v>2992</v>
      </c>
      <c r="D72" s="37"/>
      <c r="E72" s="37"/>
      <c r="F72" s="37"/>
      <c r="G72" s="37"/>
      <c r="H72" s="38"/>
    </row>
    <row r="73" s="2" customFormat="1" ht="16.8" customHeight="1">
      <c r="A73" s="37"/>
      <c r="B73" s="38"/>
      <c r="C73" s="236" t="s">
        <v>704</v>
      </c>
      <c r="D73" s="236" t="s">
        <v>705</v>
      </c>
      <c r="E73" s="18" t="s">
        <v>342</v>
      </c>
      <c r="F73" s="237">
        <v>102.63800000000001</v>
      </c>
      <c r="G73" s="37"/>
      <c r="H73" s="38"/>
    </row>
    <row r="74" s="2" customFormat="1" ht="16.8" customHeight="1">
      <c r="A74" s="37"/>
      <c r="B74" s="38"/>
      <c r="C74" s="236" t="s">
        <v>680</v>
      </c>
      <c r="D74" s="236" t="s">
        <v>681</v>
      </c>
      <c r="E74" s="18" t="s">
        <v>342</v>
      </c>
      <c r="F74" s="237">
        <v>102.63800000000001</v>
      </c>
      <c r="G74" s="37"/>
      <c r="H74" s="38"/>
    </row>
    <row r="75" s="2" customFormat="1" ht="16.8" customHeight="1">
      <c r="A75" s="37"/>
      <c r="B75" s="38"/>
      <c r="C75" s="236" t="s">
        <v>700</v>
      </c>
      <c r="D75" s="236" t="s">
        <v>701</v>
      </c>
      <c r="E75" s="18" t="s">
        <v>342</v>
      </c>
      <c r="F75" s="237">
        <v>102.63800000000001</v>
      </c>
      <c r="G75" s="37"/>
      <c r="H75" s="38"/>
    </row>
    <row r="76" s="2" customFormat="1">
      <c r="A76" s="37"/>
      <c r="B76" s="38"/>
      <c r="C76" s="236" t="s">
        <v>713</v>
      </c>
      <c r="D76" s="236" t="s">
        <v>714</v>
      </c>
      <c r="E76" s="18" t="s">
        <v>342</v>
      </c>
      <c r="F76" s="237">
        <v>102.63800000000001</v>
      </c>
      <c r="G76" s="37"/>
      <c r="H76" s="38"/>
    </row>
    <row r="77" s="2" customFormat="1" ht="16.8" customHeight="1">
      <c r="A77" s="37"/>
      <c r="B77" s="38"/>
      <c r="C77" s="236" t="s">
        <v>717</v>
      </c>
      <c r="D77" s="236" t="s">
        <v>718</v>
      </c>
      <c r="E77" s="18" t="s">
        <v>342</v>
      </c>
      <c r="F77" s="237">
        <v>102.63800000000001</v>
      </c>
      <c r="G77" s="37"/>
      <c r="H77" s="38"/>
    </row>
    <row r="78" s="2" customFormat="1" ht="16.8" customHeight="1">
      <c r="A78" s="37"/>
      <c r="B78" s="38"/>
      <c r="C78" s="236" t="s">
        <v>2498</v>
      </c>
      <c r="D78" s="236" t="s">
        <v>2499</v>
      </c>
      <c r="E78" s="18" t="s">
        <v>342</v>
      </c>
      <c r="F78" s="237">
        <v>102.63800000000001</v>
      </c>
      <c r="G78" s="37"/>
      <c r="H78" s="38"/>
    </row>
    <row r="79" s="2" customFormat="1" ht="16.8" customHeight="1">
      <c r="A79" s="37"/>
      <c r="B79" s="38"/>
      <c r="C79" s="236" t="s">
        <v>2511</v>
      </c>
      <c r="D79" s="236" t="s">
        <v>2512</v>
      </c>
      <c r="E79" s="18" t="s">
        <v>342</v>
      </c>
      <c r="F79" s="237">
        <v>102.63800000000001</v>
      </c>
      <c r="G79" s="37"/>
      <c r="H79" s="38"/>
    </row>
    <row r="80" s="2" customFormat="1" ht="16.8" customHeight="1">
      <c r="A80" s="37"/>
      <c r="B80" s="38"/>
      <c r="C80" s="232" t="s">
        <v>120</v>
      </c>
      <c r="D80" s="233" t="s">
        <v>121</v>
      </c>
      <c r="E80" s="234" t="s">
        <v>1</v>
      </c>
      <c r="F80" s="235">
        <v>0.318</v>
      </c>
      <c r="G80" s="37"/>
      <c r="H80" s="38"/>
    </row>
    <row r="81" s="2" customFormat="1" ht="16.8" customHeight="1">
      <c r="A81" s="37"/>
      <c r="B81" s="38"/>
      <c r="C81" s="236" t="s">
        <v>1</v>
      </c>
      <c r="D81" s="236" t="s">
        <v>367</v>
      </c>
      <c r="E81" s="18" t="s">
        <v>1</v>
      </c>
      <c r="F81" s="237">
        <v>0.318</v>
      </c>
      <c r="G81" s="37"/>
      <c r="H81" s="38"/>
    </row>
    <row r="82" s="2" customFormat="1" ht="16.8" customHeight="1">
      <c r="A82" s="37"/>
      <c r="B82" s="38"/>
      <c r="C82" s="236" t="s">
        <v>120</v>
      </c>
      <c r="D82" s="236" t="s">
        <v>368</v>
      </c>
      <c r="E82" s="18" t="s">
        <v>1</v>
      </c>
      <c r="F82" s="237">
        <v>0.318</v>
      </c>
      <c r="G82" s="37"/>
      <c r="H82" s="38"/>
    </row>
    <row r="83" s="2" customFormat="1" ht="16.8" customHeight="1">
      <c r="A83" s="37"/>
      <c r="B83" s="38"/>
      <c r="C83" s="238" t="s">
        <v>2992</v>
      </c>
      <c r="D83" s="37"/>
      <c r="E83" s="37"/>
      <c r="F83" s="37"/>
      <c r="G83" s="37"/>
      <c r="H83" s="38"/>
    </row>
    <row r="84" s="2" customFormat="1" ht="16.8" customHeight="1">
      <c r="A84" s="37"/>
      <c r="B84" s="38"/>
      <c r="C84" s="236" t="s">
        <v>364</v>
      </c>
      <c r="D84" s="236" t="s">
        <v>365</v>
      </c>
      <c r="E84" s="18" t="s">
        <v>359</v>
      </c>
      <c r="F84" s="237">
        <v>0.318</v>
      </c>
      <c r="G84" s="37"/>
      <c r="H84" s="38"/>
    </row>
    <row r="85" s="2" customFormat="1">
      <c r="A85" s="37"/>
      <c r="B85" s="38"/>
      <c r="C85" s="236" t="s">
        <v>369</v>
      </c>
      <c r="D85" s="236" t="s">
        <v>370</v>
      </c>
      <c r="E85" s="18" t="s">
        <v>359</v>
      </c>
      <c r="F85" s="237">
        <v>30.202000000000002</v>
      </c>
      <c r="G85" s="37"/>
      <c r="H85" s="38"/>
    </row>
    <row r="86" s="2" customFormat="1">
      <c r="A86" s="37"/>
      <c r="B86" s="38"/>
      <c r="C86" s="236" t="s">
        <v>373</v>
      </c>
      <c r="D86" s="236" t="s">
        <v>374</v>
      </c>
      <c r="E86" s="18" t="s">
        <v>359</v>
      </c>
      <c r="F86" s="237">
        <v>30.202000000000002</v>
      </c>
      <c r="G86" s="37"/>
      <c r="H86" s="38"/>
    </row>
    <row r="87" s="2" customFormat="1">
      <c r="A87" s="37"/>
      <c r="B87" s="38"/>
      <c r="C87" s="236" t="s">
        <v>373</v>
      </c>
      <c r="D87" s="236" t="s">
        <v>374</v>
      </c>
      <c r="E87" s="18" t="s">
        <v>359</v>
      </c>
      <c r="F87" s="237">
        <v>30.202000000000002</v>
      </c>
      <c r="G87" s="37"/>
      <c r="H87" s="38"/>
    </row>
    <row r="88" s="2" customFormat="1" ht="16.8" customHeight="1">
      <c r="A88" s="37"/>
      <c r="B88" s="38"/>
      <c r="C88" s="236" t="s">
        <v>385</v>
      </c>
      <c r="D88" s="236" t="s">
        <v>386</v>
      </c>
      <c r="E88" s="18" t="s">
        <v>359</v>
      </c>
      <c r="F88" s="237">
        <v>30.202000000000002</v>
      </c>
      <c r="G88" s="37"/>
      <c r="H88" s="38"/>
    </row>
    <row r="89" s="2" customFormat="1" ht="16.8" customHeight="1">
      <c r="A89" s="37"/>
      <c r="B89" s="38"/>
      <c r="C89" s="236" t="s">
        <v>381</v>
      </c>
      <c r="D89" s="236" t="s">
        <v>382</v>
      </c>
      <c r="E89" s="18" t="s">
        <v>359</v>
      </c>
      <c r="F89" s="237">
        <v>30.202000000000002</v>
      </c>
      <c r="G89" s="37"/>
      <c r="H89" s="38"/>
    </row>
    <row r="90" s="2" customFormat="1" ht="16.8" customHeight="1">
      <c r="A90" s="37"/>
      <c r="B90" s="38"/>
      <c r="C90" s="236" t="s">
        <v>391</v>
      </c>
      <c r="D90" s="236" t="s">
        <v>392</v>
      </c>
      <c r="E90" s="18" t="s">
        <v>359</v>
      </c>
      <c r="F90" s="237">
        <v>30.202000000000002</v>
      </c>
      <c r="G90" s="37"/>
      <c r="H90" s="38"/>
    </row>
    <row r="91" s="2" customFormat="1" ht="16.8" customHeight="1">
      <c r="A91" s="37"/>
      <c r="B91" s="38"/>
      <c r="C91" s="232" t="s">
        <v>124</v>
      </c>
      <c r="D91" s="233" t="s">
        <v>125</v>
      </c>
      <c r="E91" s="234" t="s">
        <v>1</v>
      </c>
      <c r="F91" s="235">
        <v>6.6790000000000003</v>
      </c>
      <c r="G91" s="37"/>
      <c r="H91" s="38"/>
    </row>
    <row r="92" s="2" customFormat="1" ht="16.8" customHeight="1">
      <c r="A92" s="37"/>
      <c r="B92" s="38"/>
      <c r="C92" s="236" t="s">
        <v>1</v>
      </c>
      <c r="D92" s="236" t="s">
        <v>762</v>
      </c>
      <c r="E92" s="18" t="s">
        <v>1</v>
      </c>
      <c r="F92" s="237">
        <v>2.097</v>
      </c>
      <c r="G92" s="37"/>
      <c r="H92" s="38"/>
    </row>
    <row r="93" s="2" customFormat="1" ht="16.8" customHeight="1">
      <c r="A93" s="37"/>
      <c r="B93" s="38"/>
      <c r="C93" s="236" t="s">
        <v>1</v>
      </c>
      <c r="D93" s="236" t="s">
        <v>763</v>
      </c>
      <c r="E93" s="18" t="s">
        <v>1</v>
      </c>
      <c r="F93" s="237">
        <v>4.5819999999999999</v>
      </c>
      <c r="G93" s="37"/>
      <c r="H93" s="38"/>
    </row>
    <row r="94" s="2" customFormat="1" ht="16.8" customHeight="1">
      <c r="A94" s="37"/>
      <c r="B94" s="38"/>
      <c r="C94" s="236" t="s">
        <v>124</v>
      </c>
      <c r="D94" s="236" t="s">
        <v>363</v>
      </c>
      <c r="E94" s="18" t="s">
        <v>1</v>
      </c>
      <c r="F94" s="237">
        <v>6.6790000000000003</v>
      </c>
      <c r="G94" s="37"/>
      <c r="H94" s="38"/>
    </row>
    <row r="95" s="2" customFormat="1" ht="16.8" customHeight="1">
      <c r="A95" s="37"/>
      <c r="B95" s="38"/>
      <c r="C95" s="238" t="s">
        <v>2992</v>
      </c>
      <c r="D95" s="37"/>
      <c r="E95" s="37"/>
      <c r="F95" s="37"/>
      <c r="G95" s="37"/>
      <c r="H95" s="38"/>
    </row>
    <row r="96" s="2" customFormat="1" ht="16.8" customHeight="1">
      <c r="A96" s="37"/>
      <c r="B96" s="38"/>
      <c r="C96" s="236" t="s">
        <v>759</v>
      </c>
      <c r="D96" s="236" t="s">
        <v>760</v>
      </c>
      <c r="E96" s="18" t="s">
        <v>342</v>
      </c>
      <c r="F96" s="237">
        <v>6.6790000000000003</v>
      </c>
      <c r="G96" s="37"/>
      <c r="H96" s="38"/>
    </row>
    <row r="97" s="2" customFormat="1" ht="16.8" customHeight="1">
      <c r="A97" s="37"/>
      <c r="B97" s="38"/>
      <c r="C97" s="236" t="s">
        <v>771</v>
      </c>
      <c r="D97" s="236" t="s">
        <v>772</v>
      </c>
      <c r="E97" s="18" t="s">
        <v>342</v>
      </c>
      <c r="F97" s="237">
        <v>33.488999999999997</v>
      </c>
      <c r="G97" s="37"/>
      <c r="H97" s="38"/>
    </row>
    <row r="98" s="2" customFormat="1" ht="16.8" customHeight="1">
      <c r="A98" s="37"/>
      <c r="B98" s="38"/>
      <c r="C98" s="236" t="s">
        <v>975</v>
      </c>
      <c r="D98" s="236" t="s">
        <v>976</v>
      </c>
      <c r="E98" s="18" t="s">
        <v>342</v>
      </c>
      <c r="F98" s="237">
        <v>33.488999999999997</v>
      </c>
      <c r="G98" s="37"/>
      <c r="H98" s="38"/>
    </row>
    <row r="99" s="2" customFormat="1" ht="16.8" customHeight="1">
      <c r="A99" s="37"/>
      <c r="B99" s="38"/>
      <c r="C99" s="232" t="s">
        <v>127</v>
      </c>
      <c r="D99" s="233" t="s">
        <v>128</v>
      </c>
      <c r="E99" s="234" t="s">
        <v>1</v>
      </c>
      <c r="F99" s="235">
        <v>22.5</v>
      </c>
      <c r="G99" s="37"/>
      <c r="H99" s="38"/>
    </row>
    <row r="100" s="2" customFormat="1" ht="16.8" customHeight="1">
      <c r="A100" s="37"/>
      <c r="B100" s="38"/>
      <c r="C100" s="236" t="s">
        <v>1</v>
      </c>
      <c r="D100" s="236" t="s">
        <v>780</v>
      </c>
      <c r="E100" s="18" t="s">
        <v>1</v>
      </c>
      <c r="F100" s="237">
        <v>2.2730000000000001</v>
      </c>
      <c r="G100" s="37"/>
      <c r="H100" s="38"/>
    </row>
    <row r="101" s="2" customFormat="1" ht="16.8" customHeight="1">
      <c r="A101" s="37"/>
      <c r="B101" s="38"/>
      <c r="C101" s="236" t="s">
        <v>1</v>
      </c>
      <c r="D101" s="236" t="s">
        <v>781</v>
      </c>
      <c r="E101" s="18" t="s">
        <v>1</v>
      </c>
      <c r="F101" s="237">
        <v>2.6110000000000002</v>
      </c>
      <c r="G101" s="37"/>
      <c r="H101" s="38"/>
    </row>
    <row r="102" s="2" customFormat="1" ht="16.8" customHeight="1">
      <c r="A102" s="37"/>
      <c r="B102" s="38"/>
      <c r="C102" s="236" t="s">
        <v>1</v>
      </c>
      <c r="D102" s="236" t="s">
        <v>782</v>
      </c>
      <c r="E102" s="18" t="s">
        <v>1</v>
      </c>
      <c r="F102" s="237">
        <v>1.776</v>
      </c>
      <c r="G102" s="37"/>
      <c r="H102" s="38"/>
    </row>
    <row r="103" s="2" customFormat="1" ht="16.8" customHeight="1">
      <c r="A103" s="37"/>
      <c r="B103" s="38"/>
      <c r="C103" s="236" t="s">
        <v>1</v>
      </c>
      <c r="D103" s="236" t="s">
        <v>783</v>
      </c>
      <c r="E103" s="18" t="s">
        <v>1</v>
      </c>
      <c r="F103" s="237">
        <v>15.84</v>
      </c>
      <c r="G103" s="37"/>
      <c r="H103" s="38"/>
    </row>
    <row r="104" s="2" customFormat="1" ht="16.8" customHeight="1">
      <c r="A104" s="37"/>
      <c r="B104" s="38"/>
      <c r="C104" s="236" t="s">
        <v>127</v>
      </c>
      <c r="D104" s="236" t="s">
        <v>784</v>
      </c>
      <c r="E104" s="18" t="s">
        <v>1</v>
      </c>
      <c r="F104" s="237">
        <v>22.5</v>
      </c>
      <c r="G104" s="37"/>
      <c r="H104" s="38"/>
    </row>
    <row r="105" s="2" customFormat="1" ht="16.8" customHeight="1">
      <c r="A105" s="37"/>
      <c r="B105" s="38"/>
      <c r="C105" s="238" t="s">
        <v>2992</v>
      </c>
      <c r="D105" s="37"/>
      <c r="E105" s="37"/>
      <c r="F105" s="37"/>
      <c r="G105" s="37"/>
      <c r="H105" s="38"/>
    </row>
    <row r="106" s="2" customFormat="1">
      <c r="A106" s="37"/>
      <c r="B106" s="38"/>
      <c r="C106" s="236" t="s">
        <v>777</v>
      </c>
      <c r="D106" s="236" t="s">
        <v>778</v>
      </c>
      <c r="E106" s="18" t="s">
        <v>342</v>
      </c>
      <c r="F106" s="237">
        <v>45.07</v>
      </c>
      <c r="G106" s="37"/>
      <c r="H106" s="38"/>
    </row>
    <row r="107" s="2" customFormat="1" ht="16.8" customHeight="1">
      <c r="A107" s="37"/>
      <c r="B107" s="38"/>
      <c r="C107" s="236" t="s">
        <v>1329</v>
      </c>
      <c r="D107" s="236" t="s">
        <v>1330</v>
      </c>
      <c r="E107" s="18" t="s">
        <v>342</v>
      </c>
      <c r="F107" s="237">
        <v>22.5</v>
      </c>
      <c r="G107" s="37"/>
      <c r="H107" s="38"/>
    </row>
    <row r="108" s="2" customFormat="1" ht="16.8" customHeight="1">
      <c r="A108" s="37"/>
      <c r="B108" s="38"/>
      <c r="C108" s="236" t="s">
        <v>1340</v>
      </c>
      <c r="D108" s="236" t="s">
        <v>1341</v>
      </c>
      <c r="E108" s="18" t="s">
        <v>342</v>
      </c>
      <c r="F108" s="237">
        <v>22.5</v>
      </c>
      <c r="G108" s="37"/>
      <c r="H108" s="38"/>
    </row>
    <row r="109" s="2" customFormat="1" ht="16.8" customHeight="1">
      <c r="A109" s="37"/>
      <c r="B109" s="38"/>
      <c r="C109" s="236" t="s">
        <v>796</v>
      </c>
      <c r="D109" s="236" t="s">
        <v>797</v>
      </c>
      <c r="E109" s="18" t="s">
        <v>342</v>
      </c>
      <c r="F109" s="237">
        <v>47.323999999999998</v>
      </c>
      <c r="G109" s="37"/>
      <c r="H109" s="38"/>
    </row>
    <row r="110" s="2" customFormat="1">
      <c r="A110" s="37"/>
      <c r="B110" s="38"/>
      <c r="C110" s="236" t="s">
        <v>1333</v>
      </c>
      <c r="D110" s="236" t="s">
        <v>1334</v>
      </c>
      <c r="E110" s="18" t="s">
        <v>342</v>
      </c>
      <c r="F110" s="237">
        <v>63.225000000000001</v>
      </c>
      <c r="G110" s="37"/>
      <c r="H110" s="38"/>
    </row>
    <row r="111" s="2" customFormat="1" ht="16.8" customHeight="1">
      <c r="A111" s="37"/>
      <c r="B111" s="38"/>
      <c r="C111" s="232" t="s">
        <v>130</v>
      </c>
      <c r="D111" s="233" t="s">
        <v>131</v>
      </c>
      <c r="E111" s="234" t="s">
        <v>1</v>
      </c>
      <c r="F111" s="235">
        <v>22.57</v>
      </c>
      <c r="G111" s="37"/>
      <c r="H111" s="38"/>
    </row>
    <row r="112" s="2" customFormat="1" ht="16.8" customHeight="1">
      <c r="A112" s="37"/>
      <c r="B112" s="38"/>
      <c r="C112" s="236" t="s">
        <v>1</v>
      </c>
      <c r="D112" s="236" t="s">
        <v>785</v>
      </c>
      <c r="E112" s="18" t="s">
        <v>1</v>
      </c>
      <c r="F112" s="237">
        <v>0.84199999999999997</v>
      </c>
      <c r="G112" s="37"/>
      <c r="H112" s="38"/>
    </row>
    <row r="113" s="2" customFormat="1" ht="16.8" customHeight="1">
      <c r="A113" s="37"/>
      <c r="B113" s="38"/>
      <c r="C113" s="236" t="s">
        <v>1</v>
      </c>
      <c r="D113" s="236" t="s">
        <v>786</v>
      </c>
      <c r="E113" s="18" t="s">
        <v>1</v>
      </c>
      <c r="F113" s="237">
        <v>-0.23999999999999999</v>
      </c>
      <c r="G113" s="37"/>
      <c r="H113" s="38"/>
    </row>
    <row r="114" s="2" customFormat="1" ht="16.8" customHeight="1">
      <c r="A114" s="37"/>
      <c r="B114" s="38"/>
      <c r="C114" s="236" t="s">
        <v>1</v>
      </c>
      <c r="D114" s="236" t="s">
        <v>787</v>
      </c>
      <c r="E114" s="18" t="s">
        <v>1</v>
      </c>
      <c r="F114" s="237">
        <v>4.5449999999999999</v>
      </c>
      <c r="G114" s="37"/>
      <c r="H114" s="38"/>
    </row>
    <row r="115" s="2" customFormat="1" ht="16.8" customHeight="1">
      <c r="A115" s="37"/>
      <c r="B115" s="38"/>
      <c r="C115" s="236" t="s">
        <v>1</v>
      </c>
      <c r="D115" s="236" t="s">
        <v>788</v>
      </c>
      <c r="E115" s="18" t="s">
        <v>1</v>
      </c>
      <c r="F115" s="237">
        <v>-2.782</v>
      </c>
      <c r="G115" s="37"/>
      <c r="H115" s="38"/>
    </row>
    <row r="116" s="2" customFormat="1" ht="16.8" customHeight="1">
      <c r="A116" s="37"/>
      <c r="B116" s="38"/>
      <c r="C116" s="236" t="s">
        <v>1</v>
      </c>
      <c r="D116" s="236" t="s">
        <v>789</v>
      </c>
      <c r="E116" s="18" t="s">
        <v>1</v>
      </c>
      <c r="F116" s="237">
        <v>2.4399999999999999</v>
      </c>
      <c r="G116" s="37"/>
      <c r="H116" s="38"/>
    </row>
    <row r="117" s="2" customFormat="1" ht="16.8" customHeight="1">
      <c r="A117" s="37"/>
      <c r="B117" s="38"/>
      <c r="C117" s="236" t="s">
        <v>1</v>
      </c>
      <c r="D117" s="236" t="s">
        <v>790</v>
      </c>
      <c r="E117" s="18" t="s">
        <v>1</v>
      </c>
      <c r="F117" s="237">
        <v>6.2750000000000004</v>
      </c>
      <c r="G117" s="37"/>
      <c r="H117" s="38"/>
    </row>
    <row r="118" s="2" customFormat="1" ht="16.8" customHeight="1">
      <c r="A118" s="37"/>
      <c r="B118" s="38"/>
      <c r="C118" s="236" t="s">
        <v>1</v>
      </c>
      <c r="D118" s="236" t="s">
        <v>791</v>
      </c>
      <c r="E118" s="18" t="s">
        <v>1</v>
      </c>
      <c r="F118" s="237">
        <v>-2.25</v>
      </c>
      <c r="G118" s="37"/>
      <c r="H118" s="38"/>
    </row>
    <row r="119" s="2" customFormat="1" ht="16.8" customHeight="1">
      <c r="A119" s="37"/>
      <c r="B119" s="38"/>
      <c r="C119" s="236" t="s">
        <v>1</v>
      </c>
      <c r="D119" s="236" t="s">
        <v>792</v>
      </c>
      <c r="E119" s="18" t="s">
        <v>1</v>
      </c>
      <c r="F119" s="237">
        <v>15.84</v>
      </c>
      <c r="G119" s="37"/>
      <c r="H119" s="38"/>
    </row>
    <row r="120" s="2" customFormat="1" ht="16.8" customHeight="1">
      <c r="A120" s="37"/>
      <c r="B120" s="38"/>
      <c r="C120" s="236" t="s">
        <v>1</v>
      </c>
      <c r="D120" s="236" t="s">
        <v>793</v>
      </c>
      <c r="E120" s="18" t="s">
        <v>1</v>
      </c>
      <c r="F120" s="237">
        <v>-2.1000000000000001</v>
      </c>
      <c r="G120" s="37"/>
      <c r="H120" s="38"/>
    </row>
    <row r="121" s="2" customFormat="1" ht="16.8" customHeight="1">
      <c r="A121" s="37"/>
      <c r="B121" s="38"/>
      <c r="C121" s="236" t="s">
        <v>130</v>
      </c>
      <c r="D121" s="236" t="s">
        <v>794</v>
      </c>
      <c r="E121" s="18" t="s">
        <v>1</v>
      </c>
      <c r="F121" s="237">
        <v>22.57</v>
      </c>
      <c r="G121" s="37"/>
      <c r="H121" s="38"/>
    </row>
    <row r="122" s="2" customFormat="1" ht="16.8" customHeight="1">
      <c r="A122" s="37"/>
      <c r="B122" s="38"/>
      <c r="C122" s="238" t="s">
        <v>2992</v>
      </c>
      <c r="D122" s="37"/>
      <c r="E122" s="37"/>
      <c r="F122" s="37"/>
      <c r="G122" s="37"/>
      <c r="H122" s="38"/>
    </row>
    <row r="123" s="2" customFormat="1">
      <c r="A123" s="37"/>
      <c r="B123" s="38"/>
      <c r="C123" s="236" t="s">
        <v>777</v>
      </c>
      <c r="D123" s="236" t="s">
        <v>778</v>
      </c>
      <c r="E123" s="18" t="s">
        <v>342</v>
      </c>
      <c r="F123" s="237">
        <v>45.07</v>
      </c>
      <c r="G123" s="37"/>
      <c r="H123" s="38"/>
    </row>
    <row r="124" s="2" customFormat="1" ht="16.8" customHeight="1">
      <c r="A124" s="37"/>
      <c r="B124" s="38"/>
      <c r="C124" s="236" t="s">
        <v>771</v>
      </c>
      <c r="D124" s="236" t="s">
        <v>772</v>
      </c>
      <c r="E124" s="18" t="s">
        <v>342</v>
      </c>
      <c r="F124" s="237">
        <v>33.488999999999997</v>
      </c>
      <c r="G124" s="37"/>
      <c r="H124" s="38"/>
    </row>
    <row r="125" s="2" customFormat="1" ht="16.8" customHeight="1">
      <c r="A125" s="37"/>
      <c r="B125" s="38"/>
      <c r="C125" s="236" t="s">
        <v>975</v>
      </c>
      <c r="D125" s="236" t="s">
        <v>976</v>
      </c>
      <c r="E125" s="18" t="s">
        <v>342</v>
      </c>
      <c r="F125" s="237">
        <v>33.488999999999997</v>
      </c>
      <c r="G125" s="37"/>
      <c r="H125" s="38"/>
    </row>
    <row r="126" s="2" customFormat="1" ht="16.8" customHeight="1">
      <c r="A126" s="37"/>
      <c r="B126" s="38"/>
      <c r="C126" s="236" t="s">
        <v>796</v>
      </c>
      <c r="D126" s="236" t="s">
        <v>797</v>
      </c>
      <c r="E126" s="18" t="s">
        <v>342</v>
      </c>
      <c r="F126" s="237">
        <v>47.323999999999998</v>
      </c>
      <c r="G126" s="37"/>
      <c r="H126" s="38"/>
    </row>
    <row r="127" s="2" customFormat="1" ht="16.8" customHeight="1">
      <c r="A127" s="37"/>
      <c r="B127" s="38"/>
      <c r="C127" s="232" t="s">
        <v>133</v>
      </c>
      <c r="D127" s="233" t="s">
        <v>134</v>
      </c>
      <c r="E127" s="234" t="s">
        <v>1</v>
      </c>
      <c r="F127" s="235">
        <v>10.199999999999999</v>
      </c>
      <c r="G127" s="37"/>
      <c r="H127" s="38"/>
    </row>
    <row r="128" s="2" customFormat="1" ht="16.8" customHeight="1">
      <c r="A128" s="37"/>
      <c r="B128" s="38"/>
      <c r="C128" s="236" t="s">
        <v>1</v>
      </c>
      <c r="D128" s="236" t="s">
        <v>805</v>
      </c>
      <c r="E128" s="18" t="s">
        <v>1</v>
      </c>
      <c r="F128" s="237">
        <v>10.199999999999999</v>
      </c>
      <c r="G128" s="37"/>
      <c r="H128" s="38"/>
    </row>
    <row r="129" s="2" customFormat="1" ht="16.8" customHeight="1">
      <c r="A129" s="37"/>
      <c r="B129" s="38"/>
      <c r="C129" s="236" t="s">
        <v>133</v>
      </c>
      <c r="D129" s="236" t="s">
        <v>363</v>
      </c>
      <c r="E129" s="18" t="s">
        <v>1</v>
      </c>
      <c r="F129" s="237">
        <v>10.199999999999999</v>
      </c>
      <c r="G129" s="37"/>
      <c r="H129" s="38"/>
    </row>
    <row r="130" s="2" customFormat="1" ht="16.8" customHeight="1">
      <c r="A130" s="37"/>
      <c r="B130" s="38"/>
      <c r="C130" s="238" t="s">
        <v>2992</v>
      </c>
      <c r="D130" s="37"/>
      <c r="E130" s="37"/>
      <c r="F130" s="37"/>
      <c r="G130" s="37"/>
      <c r="H130" s="38"/>
    </row>
    <row r="131" s="2" customFormat="1">
      <c r="A131" s="37"/>
      <c r="B131" s="38"/>
      <c r="C131" s="236" t="s">
        <v>802</v>
      </c>
      <c r="D131" s="236" t="s">
        <v>803</v>
      </c>
      <c r="E131" s="18" t="s">
        <v>433</v>
      </c>
      <c r="F131" s="237">
        <v>10.199999999999999</v>
      </c>
      <c r="G131" s="37"/>
      <c r="H131" s="38"/>
    </row>
    <row r="132" s="2" customFormat="1" ht="16.8" customHeight="1">
      <c r="A132" s="37"/>
      <c r="B132" s="38"/>
      <c r="C132" s="236" t="s">
        <v>771</v>
      </c>
      <c r="D132" s="236" t="s">
        <v>772</v>
      </c>
      <c r="E132" s="18" t="s">
        <v>342</v>
      </c>
      <c r="F132" s="237">
        <v>33.488999999999997</v>
      </c>
      <c r="G132" s="37"/>
      <c r="H132" s="38"/>
    </row>
    <row r="133" s="2" customFormat="1" ht="16.8" customHeight="1">
      <c r="A133" s="37"/>
      <c r="B133" s="38"/>
      <c r="C133" s="236" t="s">
        <v>975</v>
      </c>
      <c r="D133" s="236" t="s">
        <v>976</v>
      </c>
      <c r="E133" s="18" t="s">
        <v>342</v>
      </c>
      <c r="F133" s="237">
        <v>33.488999999999997</v>
      </c>
      <c r="G133" s="37"/>
      <c r="H133" s="38"/>
    </row>
    <row r="134" s="2" customFormat="1" ht="16.8" customHeight="1">
      <c r="A134" s="37"/>
      <c r="B134" s="38"/>
      <c r="C134" s="236" t="s">
        <v>807</v>
      </c>
      <c r="D134" s="236" t="s">
        <v>808</v>
      </c>
      <c r="E134" s="18" t="s">
        <v>342</v>
      </c>
      <c r="F134" s="237">
        <v>2.2440000000000002</v>
      </c>
      <c r="G134" s="37"/>
      <c r="H134" s="38"/>
    </row>
    <row r="135" s="2" customFormat="1" ht="16.8" customHeight="1">
      <c r="A135" s="37"/>
      <c r="B135" s="38"/>
      <c r="C135" s="232" t="s">
        <v>136</v>
      </c>
      <c r="D135" s="233" t="s">
        <v>137</v>
      </c>
      <c r="E135" s="234" t="s">
        <v>1</v>
      </c>
      <c r="F135" s="235">
        <v>5.5</v>
      </c>
      <c r="G135" s="37"/>
      <c r="H135" s="38"/>
    </row>
    <row r="136" s="2" customFormat="1" ht="16.8" customHeight="1">
      <c r="A136" s="37"/>
      <c r="B136" s="38"/>
      <c r="C136" s="236" t="s">
        <v>1</v>
      </c>
      <c r="D136" s="236" t="s">
        <v>815</v>
      </c>
      <c r="E136" s="18" t="s">
        <v>1</v>
      </c>
      <c r="F136" s="237">
        <v>5.5</v>
      </c>
      <c r="G136" s="37"/>
      <c r="H136" s="38"/>
    </row>
    <row r="137" s="2" customFormat="1" ht="16.8" customHeight="1">
      <c r="A137" s="37"/>
      <c r="B137" s="38"/>
      <c r="C137" s="236" t="s">
        <v>136</v>
      </c>
      <c r="D137" s="236" t="s">
        <v>363</v>
      </c>
      <c r="E137" s="18" t="s">
        <v>1</v>
      </c>
      <c r="F137" s="237">
        <v>5.5</v>
      </c>
      <c r="G137" s="37"/>
      <c r="H137" s="38"/>
    </row>
    <row r="138" s="2" customFormat="1" ht="16.8" customHeight="1">
      <c r="A138" s="37"/>
      <c r="B138" s="38"/>
      <c r="C138" s="238" t="s">
        <v>2992</v>
      </c>
      <c r="D138" s="37"/>
      <c r="E138" s="37"/>
      <c r="F138" s="37"/>
      <c r="G138" s="37"/>
      <c r="H138" s="38"/>
    </row>
    <row r="139" s="2" customFormat="1">
      <c r="A139" s="37"/>
      <c r="B139" s="38"/>
      <c r="C139" s="236" t="s">
        <v>812</v>
      </c>
      <c r="D139" s="236" t="s">
        <v>813</v>
      </c>
      <c r="E139" s="18" t="s">
        <v>433</v>
      </c>
      <c r="F139" s="237">
        <v>5.5</v>
      </c>
      <c r="G139" s="37"/>
      <c r="H139" s="38"/>
    </row>
    <row r="140" s="2" customFormat="1" ht="16.8" customHeight="1">
      <c r="A140" s="37"/>
      <c r="B140" s="38"/>
      <c r="C140" s="236" t="s">
        <v>771</v>
      </c>
      <c r="D140" s="236" t="s">
        <v>772</v>
      </c>
      <c r="E140" s="18" t="s">
        <v>342</v>
      </c>
      <c r="F140" s="237">
        <v>33.488999999999997</v>
      </c>
      <c r="G140" s="37"/>
      <c r="H140" s="38"/>
    </row>
    <row r="141" s="2" customFormat="1" ht="16.8" customHeight="1">
      <c r="A141" s="37"/>
      <c r="B141" s="38"/>
      <c r="C141" s="236" t="s">
        <v>975</v>
      </c>
      <c r="D141" s="236" t="s">
        <v>976</v>
      </c>
      <c r="E141" s="18" t="s">
        <v>342</v>
      </c>
      <c r="F141" s="237">
        <v>33.488999999999997</v>
      </c>
      <c r="G141" s="37"/>
      <c r="H141" s="38"/>
    </row>
    <row r="142" s="2" customFormat="1" ht="16.8" customHeight="1">
      <c r="A142" s="37"/>
      <c r="B142" s="38"/>
      <c r="C142" s="236" t="s">
        <v>807</v>
      </c>
      <c r="D142" s="236" t="s">
        <v>808</v>
      </c>
      <c r="E142" s="18" t="s">
        <v>342</v>
      </c>
      <c r="F142" s="237">
        <v>2.4199999999999999</v>
      </c>
      <c r="G142" s="37"/>
      <c r="H142" s="38"/>
    </row>
    <row r="143" s="2" customFormat="1" ht="16.8" customHeight="1">
      <c r="A143" s="37"/>
      <c r="B143" s="38"/>
      <c r="C143" s="232" t="s">
        <v>139</v>
      </c>
      <c r="D143" s="233" t="s">
        <v>140</v>
      </c>
      <c r="E143" s="234" t="s">
        <v>1</v>
      </c>
      <c r="F143" s="235">
        <v>78.334000000000003</v>
      </c>
      <c r="G143" s="37"/>
      <c r="H143" s="38"/>
    </row>
    <row r="144" s="2" customFormat="1" ht="16.8" customHeight="1">
      <c r="A144" s="37"/>
      <c r="B144" s="38"/>
      <c r="C144" s="236" t="s">
        <v>1</v>
      </c>
      <c r="D144" s="236" t="s">
        <v>823</v>
      </c>
      <c r="E144" s="18" t="s">
        <v>1</v>
      </c>
      <c r="F144" s="237">
        <v>29.965</v>
      </c>
      <c r="G144" s="37"/>
      <c r="H144" s="38"/>
    </row>
    <row r="145" s="2" customFormat="1" ht="16.8" customHeight="1">
      <c r="A145" s="37"/>
      <c r="B145" s="38"/>
      <c r="C145" s="236" t="s">
        <v>1</v>
      </c>
      <c r="D145" s="236" t="s">
        <v>824</v>
      </c>
      <c r="E145" s="18" t="s">
        <v>1</v>
      </c>
      <c r="F145" s="237">
        <v>-14.682</v>
      </c>
      <c r="G145" s="37"/>
      <c r="H145" s="38"/>
    </row>
    <row r="146" s="2" customFormat="1" ht="16.8" customHeight="1">
      <c r="A146" s="37"/>
      <c r="B146" s="38"/>
      <c r="C146" s="236" t="s">
        <v>1</v>
      </c>
      <c r="D146" s="236" t="s">
        <v>826</v>
      </c>
      <c r="E146" s="18" t="s">
        <v>1</v>
      </c>
      <c r="F146" s="237">
        <v>33.033999999999999</v>
      </c>
      <c r="G146" s="37"/>
      <c r="H146" s="38"/>
    </row>
    <row r="147" s="2" customFormat="1" ht="16.8" customHeight="1">
      <c r="A147" s="37"/>
      <c r="B147" s="38"/>
      <c r="C147" s="236" t="s">
        <v>1</v>
      </c>
      <c r="D147" s="236" t="s">
        <v>827</v>
      </c>
      <c r="E147" s="18" t="s">
        <v>1</v>
      </c>
      <c r="F147" s="237">
        <v>-2.0299999999999998</v>
      </c>
      <c r="G147" s="37"/>
      <c r="H147" s="38"/>
    </row>
    <row r="148" s="2" customFormat="1" ht="16.8" customHeight="1">
      <c r="A148" s="37"/>
      <c r="B148" s="38"/>
      <c r="C148" s="236" t="s">
        <v>1</v>
      </c>
      <c r="D148" s="236" t="s">
        <v>829</v>
      </c>
      <c r="E148" s="18" t="s">
        <v>1</v>
      </c>
      <c r="F148" s="237">
        <v>36.457000000000001</v>
      </c>
      <c r="G148" s="37"/>
      <c r="H148" s="38"/>
    </row>
    <row r="149" s="2" customFormat="1" ht="16.8" customHeight="1">
      <c r="A149" s="37"/>
      <c r="B149" s="38"/>
      <c r="C149" s="236" t="s">
        <v>1</v>
      </c>
      <c r="D149" s="236" t="s">
        <v>830</v>
      </c>
      <c r="E149" s="18" t="s">
        <v>1</v>
      </c>
      <c r="F149" s="237">
        <v>-4.4100000000000001</v>
      </c>
      <c r="G149" s="37"/>
      <c r="H149" s="38"/>
    </row>
    <row r="150" s="2" customFormat="1" ht="16.8" customHeight="1">
      <c r="A150" s="37"/>
      <c r="B150" s="38"/>
      <c r="C150" s="236" t="s">
        <v>139</v>
      </c>
      <c r="D150" s="236" t="s">
        <v>832</v>
      </c>
      <c r="E150" s="18" t="s">
        <v>1</v>
      </c>
      <c r="F150" s="237">
        <v>78.334000000000003</v>
      </c>
      <c r="G150" s="37"/>
      <c r="H150" s="38"/>
    </row>
    <row r="151" s="2" customFormat="1" ht="16.8" customHeight="1">
      <c r="A151" s="37"/>
      <c r="B151" s="38"/>
      <c r="C151" s="238" t="s">
        <v>2992</v>
      </c>
      <c r="D151" s="37"/>
      <c r="E151" s="37"/>
      <c r="F151" s="37"/>
      <c r="G151" s="37"/>
      <c r="H151" s="38"/>
    </row>
    <row r="152" s="2" customFormat="1">
      <c r="A152" s="37"/>
      <c r="B152" s="38"/>
      <c r="C152" s="236" t="s">
        <v>820</v>
      </c>
      <c r="D152" s="236" t="s">
        <v>821</v>
      </c>
      <c r="E152" s="18" t="s">
        <v>342</v>
      </c>
      <c r="F152" s="237">
        <v>144.309</v>
      </c>
      <c r="G152" s="37"/>
      <c r="H152" s="38"/>
    </row>
    <row r="153" s="2" customFormat="1" ht="16.8" customHeight="1">
      <c r="A153" s="37"/>
      <c r="B153" s="38"/>
      <c r="C153" s="236" t="s">
        <v>765</v>
      </c>
      <c r="D153" s="236" t="s">
        <v>766</v>
      </c>
      <c r="E153" s="18" t="s">
        <v>342</v>
      </c>
      <c r="F153" s="237">
        <v>250.589</v>
      </c>
      <c r="G153" s="37"/>
      <c r="H153" s="38"/>
    </row>
    <row r="154" s="2" customFormat="1" ht="16.8" customHeight="1">
      <c r="A154" s="37"/>
      <c r="B154" s="38"/>
      <c r="C154" s="236" t="s">
        <v>979</v>
      </c>
      <c r="D154" s="236" t="s">
        <v>980</v>
      </c>
      <c r="E154" s="18" t="s">
        <v>342</v>
      </c>
      <c r="F154" s="237">
        <v>250.589</v>
      </c>
      <c r="G154" s="37"/>
      <c r="H154" s="38"/>
    </row>
    <row r="155" s="2" customFormat="1" ht="16.8" customHeight="1">
      <c r="A155" s="37"/>
      <c r="B155" s="38"/>
      <c r="C155" s="236" t="s">
        <v>841</v>
      </c>
      <c r="D155" s="236" t="s">
        <v>842</v>
      </c>
      <c r="E155" s="18" t="s">
        <v>342</v>
      </c>
      <c r="F155" s="237">
        <v>82.251000000000005</v>
      </c>
      <c r="G155" s="37"/>
      <c r="H155" s="38"/>
    </row>
    <row r="156" s="2" customFormat="1" ht="16.8" customHeight="1">
      <c r="A156" s="37"/>
      <c r="B156" s="38"/>
      <c r="C156" s="232" t="s">
        <v>142</v>
      </c>
      <c r="D156" s="233" t="s">
        <v>143</v>
      </c>
      <c r="E156" s="234" t="s">
        <v>1</v>
      </c>
      <c r="F156" s="235">
        <v>65.974999999999994</v>
      </c>
      <c r="G156" s="37"/>
      <c r="H156" s="38"/>
    </row>
    <row r="157" s="2" customFormat="1" ht="16.8" customHeight="1">
      <c r="A157" s="37"/>
      <c r="B157" s="38"/>
      <c r="C157" s="236" t="s">
        <v>1</v>
      </c>
      <c r="D157" s="236" t="s">
        <v>833</v>
      </c>
      <c r="E157" s="18" t="s">
        <v>1</v>
      </c>
      <c r="F157" s="237">
        <v>42.405999999999999</v>
      </c>
      <c r="G157" s="37"/>
      <c r="H157" s="38"/>
    </row>
    <row r="158" s="2" customFormat="1" ht="16.8" customHeight="1">
      <c r="A158" s="37"/>
      <c r="B158" s="38"/>
      <c r="C158" s="236" t="s">
        <v>1</v>
      </c>
      <c r="D158" s="236" t="s">
        <v>834</v>
      </c>
      <c r="E158" s="18" t="s">
        <v>1</v>
      </c>
      <c r="F158" s="237">
        <v>-1.8999999999999999</v>
      </c>
      <c r="G158" s="37"/>
      <c r="H158" s="38"/>
    </row>
    <row r="159" s="2" customFormat="1" ht="16.8" customHeight="1">
      <c r="A159" s="37"/>
      <c r="B159" s="38"/>
      <c r="C159" s="236" t="s">
        <v>1</v>
      </c>
      <c r="D159" s="236" t="s">
        <v>835</v>
      </c>
      <c r="E159" s="18" t="s">
        <v>1</v>
      </c>
      <c r="F159" s="237">
        <v>-1.9199999999999999</v>
      </c>
      <c r="G159" s="37"/>
      <c r="H159" s="38"/>
    </row>
    <row r="160" s="2" customFormat="1" ht="16.8" customHeight="1">
      <c r="A160" s="37"/>
      <c r="B160" s="38"/>
      <c r="C160" s="236" t="s">
        <v>1</v>
      </c>
      <c r="D160" s="236" t="s">
        <v>836</v>
      </c>
      <c r="E160" s="18" t="s">
        <v>1</v>
      </c>
      <c r="F160" s="237">
        <v>-0.95999999999999996</v>
      </c>
      <c r="G160" s="37"/>
      <c r="H160" s="38"/>
    </row>
    <row r="161" s="2" customFormat="1" ht="16.8" customHeight="1">
      <c r="A161" s="37"/>
      <c r="B161" s="38"/>
      <c r="C161" s="236" t="s">
        <v>1</v>
      </c>
      <c r="D161" s="236" t="s">
        <v>837</v>
      </c>
      <c r="E161" s="18" t="s">
        <v>1</v>
      </c>
      <c r="F161" s="237">
        <v>31.228999999999999</v>
      </c>
      <c r="G161" s="37"/>
      <c r="H161" s="38"/>
    </row>
    <row r="162" s="2" customFormat="1" ht="16.8" customHeight="1">
      <c r="A162" s="37"/>
      <c r="B162" s="38"/>
      <c r="C162" s="236" t="s">
        <v>1</v>
      </c>
      <c r="D162" s="236" t="s">
        <v>835</v>
      </c>
      <c r="E162" s="18" t="s">
        <v>1</v>
      </c>
      <c r="F162" s="237">
        <v>-1.9199999999999999</v>
      </c>
      <c r="G162" s="37"/>
      <c r="H162" s="38"/>
    </row>
    <row r="163" s="2" customFormat="1" ht="16.8" customHeight="1">
      <c r="A163" s="37"/>
      <c r="B163" s="38"/>
      <c r="C163" s="236" t="s">
        <v>1</v>
      </c>
      <c r="D163" s="236" t="s">
        <v>836</v>
      </c>
      <c r="E163" s="18" t="s">
        <v>1</v>
      </c>
      <c r="F163" s="237">
        <v>-0.95999999999999996</v>
      </c>
      <c r="G163" s="37"/>
      <c r="H163" s="38"/>
    </row>
    <row r="164" s="2" customFormat="1" ht="16.8" customHeight="1">
      <c r="A164" s="37"/>
      <c r="B164" s="38"/>
      <c r="C164" s="236" t="s">
        <v>142</v>
      </c>
      <c r="D164" s="236" t="s">
        <v>839</v>
      </c>
      <c r="E164" s="18" t="s">
        <v>1</v>
      </c>
      <c r="F164" s="237">
        <v>65.974999999999994</v>
      </c>
      <c r="G164" s="37"/>
      <c r="H164" s="38"/>
    </row>
    <row r="165" s="2" customFormat="1" ht="16.8" customHeight="1">
      <c r="A165" s="37"/>
      <c r="B165" s="38"/>
      <c r="C165" s="238" t="s">
        <v>2992</v>
      </c>
      <c r="D165" s="37"/>
      <c r="E165" s="37"/>
      <c r="F165" s="37"/>
      <c r="G165" s="37"/>
      <c r="H165" s="38"/>
    </row>
    <row r="166" s="2" customFormat="1">
      <c r="A166" s="37"/>
      <c r="B166" s="38"/>
      <c r="C166" s="236" t="s">
        <v>820</v>
      </c>
      <c r="D166" s="236" t="s">
        <v>821</v>
      </c>
      <c r="E166" s="18" t="s">
        <v>342</v>
      </c>
      <c r="F166" s="237">
        <v>144.309</v>
      </c>
      <c r="G166" s="37"/>
      <c r="H166" s="38"/>
    </row>
    <row r="167" s="2" customFormat="1" ht="16.8" customHeight="1">
      <c r="A167" s="37"/>
      <c r="B167" s="38"/>
      <c r="C167" s="236" t="s">
        <v>765</v>
      </c>
      <c r="D167" s="236" t="s">
        <v>766</v>
      </c>
      <c r="E167" s="18" t="s">
        <v>342</v>
      </c>
      <c r="F167" s="237">
        <v>250.589</v>
      </c>
      <c r="G167" s="37"/>
      <c r="H167" s="38"/>
    </row>
    <row r="168" s="2" customFormat="1" ht="16.8" customHeight="1">
      <c r="A168" s="37"/>
      <c r="B168" s="38"/>
      <c r="C168" s="236" t="s">
        <v>979</v>
      </c>
      <c r="D168" s="236" t="s">
        <v>980</v>
      </c>
      <c r="E168" s="18" t="s">
        <v>342</v>
      </c>
      <c r="F168" s="237">
        <v>250.589</v>
      </c>
      <c r="G168" s="37"/>
      <c r="H168" s="38"/>
    </row>
    <row r="169" s="2" customFormat="1" ht="16.8" customHeight="1">
      <c r="A169" s="37"/>
      <c r="B169" s="38"/>
      <c r="C169" s="236" t="s">
        <v>846</v>
      </c>
      <c r="D169" s="236" t="s">
        <v>847</v>
      </c>
      <c r="E169" s="18" t="s">
        <v>342</v>
      </c>
      <c r="F169" s="237">
        <v>69.274000000000001</v>
      </c>
      <c r="G169" s="37"/>
      <c r="H169" s="38"/>
    </row>
    <row r="170" s="2" customFormat="1" ht="16.8" customHeight="1">
      <c r="A170" s="37"/>
      <c r="B170" s="38"/>
      <c r="C170" s="232" t="s">
        <v>145</v>
      </c>
      <c r="D170" s="233" t="s">
        <v>146</v>
      </c>
      <c r="E170" s="234" t="s">
        <v>1</v>
      </c>
      <c r="F170" s="235">
        <v>83.775999999999996</v>
      </c>
      <c r="G170" s="37"/>
      <c r="H170" s="38"/>
    </row>
    <row r="171" s="2" customFormat="1" ht="16.8" customHeight="1">
      <c r="A171" s="37"/>
      <c r="B171" s="38"/>
      <c r="C171" s="236" t="s">
        <v>1</v>
      </c>
      <c r="D171" s="236" t="s">
        <v>854</v>
      </c>
      <c r="E171" s="18" t="s">
        <v>1</v>
      </c>
      <c r="F171" s="237">
        <v>28.242999999999999</v>
      </c>
      <c r="G171" s="37"/>
      <c r="H171" s="38"/>
    </row>
    <row r="172" s="2" customFormat="1" ht="16.8" customHeight="1">
      <c r="A172" s="37"/>
      <c r="B172" s="38"/>
      <c r="C172" s="236" t="s">
        <v>1</v>
      </c>
      <c r="D172" s="236" t="s">
        <v>855</v>
      </c>
      <c r="E172" s="18" t="s">
        <v>1</v>
      </c>
      <c r="F172" s="237">
        <v>-1.232</v>
      </c>
      <c r="G172" s="37"/>
      <c r="H172" s="38"/>
    </row>
    <row r="173" s="2" customFormat="1" ht="16.8" customHeight="1">
      <c r="A173" s="37"/>
      <c r="B173" s="38"/>
      <c r="C173" s="236" t="s">
        <v>1</v>
      </c>
      <c r="D173" s="236" t="s">
        <v>856</v>
      </c>
      <c r="E173" s="18" t="s">
        <v>1</v>
      </c>
      <c r="F173" s="237">
        <v>-2.0169999999999999</v>
      </c>
      <c r="G173" s="37"/>
      <c r="H173" s="38"/>
    </row>
    <row r="174" s="2" customFormat="1" ht="16.8" customHeight="1">
      <c r="A174" s="37"/>
      <c r="B174" s="38"/>
      <c r="C174" s="236" t="s">
        <v>1</v>
      </c>
      <c r="D174" s="236" t="s">
        <v>857</v>
      </c>
      <c r="E174" s="18" t="s">
        <v>1</v>
      </c>
      <c r="F174" s="237">
        <v>25.315000000000001</v>
      </c>
      <c r="G174" s="37"/>
      <c r="H174" s="38"/>
    </row>
    <row r="175" s="2" customFormat="1" ht="16.8" customHeight="1">
      <c r="A175" s="37"/>
      <c r="B175" s="38"/>
      <c r="C175" s="236" t="s">
        <v>1</v>
      </c>
      <c r="D175" s="236" t="s">
        <v>858</v>
      </c>
      <c r="E175" s="18" t="s">
        <v>1</v>
      </c>
      <c r="F175" s="237">
        <v>12.656000000000001</v>
      </c>
      <c r="G175" s="37"/>
      <c r="H175" s="38"/>
    </row>
    <row r="176" s="2" customFormat="1" ht="16.8" customHeight="1">
      <c r="A176" s="37"/>
      <c r="B176" s="38"/>
      <c r="C176" s="236" t="s">
        <v>1</v>
      </c>
      <c r="D176" s="236" t="s">
        <v>855</v>
      </c>
      <c r="E176" s="18" t="s">
        <v>1</v>
      </c>
      <c r="F176" s="237">
        <v>-1.232</v>
      </c>
      <c r="G176" s="37"/>
      <c r="H176" s="38"/>
    </row>
    <row r="177" s="2" customFormat="1" ht="16.8" customHeight="1">
      <c r="A177" s="37"/>
      <c r="B177" s="38"/>
      <c r="C177" s="236" t="s">
        <v>1</v>
      </c>
      <c r="D177" s="236" t="s">
        <v>859</v>
      </c>
      <c r="E177" s="18" t="s">
        <v>1</v>
      </c>
      <c r="F177" s="237">
        <v>-0.95999999999999996</v>
      </c>
      <c r="G177" s="37"/>
      <c r="H177" s="38"/>
    </row>
    <row r="178" s="2" customFormat="1" ht="16.8" customHeight="1">
      <c r="A178" s="37"/>
      <c r="B178" s="38"/>
      <c r="C178" s="236" t="s">
        <v>1</v>
      </c>
      <c r="D178" s="236" t="s">
        <v>860</v>
      </c>
      <c r="E178" s="18" t="s">
        <v>1</v>
      </c>
      <c r="F178" s="237">
        <v>-1.9910000000000001</v>
      </c>
      <c r="G178" s="37"/>
      <c r="H178" s="38"/>
    </row>
    <row r="179" s="2" customFormat="1" ht="16.8" customHeight="1">
      <c r="A179" s="37"/>
      <c r="B179" s="38"/>
      <c r="C179" s="236" t="s">
        <v>1</v>
      </c>
      <c r="D179" s="236" t="s">
        <v>854</v>
      </c>
      <c r="E179" s="18" t="s">
        <v>1</v>
      </c>
      <c r="F179" s="237">
        <v>28.242999999999999</v>
      </c>
      <c r="G179" s="37"/>
      <c r="H179" s="38"/>
    </row>
    <row r="180" s="2" customFormat="1" ht="16.8" customHeight="1">
      <c r="A180" s="37"/>
      <c r="B180" s="38"/>
      <c r="C180" s="236" t="s">
        <v>1</v>
      </c>
      <c r="D180" s="236" t="s">
        <v>855</v>
      </c>
      <c r="E180" s="18" t="s">
        <v>1</v>
      </c>
      <c r="F180" s="237">
        <v>-1.232</v>
      </c>
      <c r="G180" s="37"/>
      <c r="H180" s="38"/>
    </row>
    <row r="181" s="2" customFormat="1" ht="16.8" customHeight="1">
      <c r="A181" s="37"/>
      <c r="B181" s="38"/>
      <c r="C181" s="236" t="s">
        <v>1</v>
      </c>
      <c r="D181" s="236" t="s">
        <v>856</v>
      </c>
      <c r="E181" s="18" t="s">
        <v>1</v>
      </c>
      <c r="F181" s="237">
        <v>-2.0169999999999999</v>
      </c>
      <c r="G181" s="37"/>
      <c r="H181" s="38"/>
    </row>
    <row r="182" s="2" customFormat="1" ht="16.8" customHeight="1">
      <c r="A182" s="37"/>
      <c r="B182" s="38"/>
      <c r="C182" s="236" t="s">
        <v>145</v>
      </c>
      <c r="D182" s="236" t="s">
        <v>861</v>
      </c>
      <c r="E182" s="18" t="s">
        <v>1</v>
      </c>
      <c r="F182" s="237">
        <v>83.775999999999996</v>
      </c>
      <c r="G182" s="37"/>
      <c r="H182" s="38"/>
    </row>
    <row r="183" s="2" customFormat="1" ht="16.8" customHeight="1">
      <c r="A183" s="37"/>
      <c r="B183" s="38"/>
      <c r="C183" s="238" t="s">
        <v>2992</v>
      </c>
      <c r="D183" s="37"/>
      <c r="E183" s="37"/>
      <c r="F183" s="37"/>
      <c r="G183" s="37"/>
      <c r="H183" s="38"/>
    </row>
    <row r="184" s="2" customFormat="1">
      <c r="A184" s="37"/>
      <c r="B184" s="38"/>
      <c r="C184" s="236" t="s">
        <v>851</v>
      </c>
      <c r="D184" s="236" t="s">
        <v>852</v>
      </c>
      <c r="E184" s="18" t="s">
        <v>342</v>
      </c>
      <c r="F184" s="237">
        <v>83.775999999999996</v>
      </c>
      <c r="G184" s="37"/>
      <c r="H184" s="38"/>
    </row>
    <row r="185" s="2" customFormat="1" ht="16.8" customHeight="1">
      <c r="A185" s="37"/>
      <c r="B185" s="38"/>
      <c r="C185" s="236" t="s">
        <v>765</v>
      </c>
      <c r="D185" s="236" t="s">
        <v>766</v>
      </c>
      <c r="E185" s="18" t="s">
        <v>342</v>
      </c>
      <c r="F185" s="237">
        <v>250.589</v>
      </c>
      <c r="G185" s="37"/>
      <c r="H185" s="38"/>
    </row>
    <row r="186" s="2" customFormat="1" ht="16.8" customHeight="1">
      <c r="A186" s="37"/>
      <c r="B186" s="38"/>
      <c r="C186" s="236" t="s">
        <v>979</v>
      </c>
      <c r="D186" s="236" t="s">
        <v>980</v>
      </c>
      <c r="E186" s="18" t="s">
        <v>342</v>
      </c>
      <c r="F186" s="237">
        <v>250.589</v>
      </c>
      <c r="G186" s="37"/>
      <c r="H186" s="38"/>
    </row>
    <row r="187" s="2" customFormat="1" ht="16.8" customHeight="1">
      <c r="A187" s="37"/>
      <c r="B187" s="38"/>
      <c r="C187" s="236" t="s">
        <v>863</v>
      </c>
      <c r="D187" s="236" t="s">
        <v>864</v>
      </c>
      <c r="E187" s="18" t="s">
        <v>342</v>
      </c>
      <c r="F187" s="237">
        <v>87.965000000000003</v>
      </c>
      <c r="G187" s="37"/>
      <c r="H187" s="38"/>
    </row>
    <row r="188" s="2" customFormat="1" ht="16.8" customHeight="1">
      <c r="A188" s="37"/>
      <c r="B188" s="38"/>
      <c r="C188" s="232" t="s">
        <v>148</v>
      </c>
      <c r="D188" s="233" t="s">
        <v>149</v>
      </c>
      <c r="E188" s="234" t="s">
        <v>1</v>
      </c>
      <c r="F188" s="235">
        <v>77.079999999999998</v>
      </c>
      <c r="G188" s="37"/>
      <c r="H188" s="38"/>
    </row>
    <row r="189" s="2" customFormat="1" ht="16.8" customHeight="1">
      <c r="A189" s="37"/>
      <c r="B189" s="38"/>
      <c r="C189" s="236" t="s">
        <v>1</v>
      </c>
      <c r="D189" s="236" t="s">
        <v>871</v>
      </c>
      <c r="E189" s="18" t="s">
        <v>1</v>
      </c>
      <c r="F189" s="237">
        <v>5.2000000000000002</v>
      </c>
      <c r="G189" s="37"/>
      <c r="H189" s="38"/>
    </row>
    <row r="190" s="2" customFormat="1" ht="16.8" customHeight="1">
      <c r="A190" s="37"/>
      <c r="B190" s="38"/>
      <c r="C190" s="236" t="s">
        <v>1</v>
      </c>
      <c r="D190" s="236" t="s">
        <v>872</v>
      </c>
      <c r="E190" s="18" t="s">
        <v>1</v>
      </c>
      <c r="F190" s="237">
        <v>5.7000000000000002</v>
      </c>
      <c r="G190" s="37"/>
      <c r="H190" s="38"/>
    </row>
    <row r="191" s="2" customFormat="1" ht="16.8" customHeight="1">
      <c r="A191" s="37"/>
      <c r="B191" s="38"/>
      <c r="C191" s="236" t="s">
        <v>1</v>
      </c>
      <c r="D191" s="236" t="s">
        <v>873</v>
      </c>
      <c r="E191" s="18" t="s">
        <v>1</v>
      </c>
      <c r="F191" s="237">
        <v>11.880000000000001</v>
      </c>
      <c r="G191" s="37"/>
      <c r="H191" s="38"/>
    </row>
    <row r="192" s="2" customFormat="1" ht="16.8" customHeight="1">
      <c r="A192" s="37"/>
      <c r="B192" s="38"/>
      <c r="C192" s="236" t="s">
        <v>1</v>
      </c>
      <c r="D192" s="236" t="s">
        <v>874</v>
      </c>
      <c r="E192" s="18" t="s">
        <v>1</v>
      </c>
      <c r="F192" s="237">
        <v>11.199999999999999</v>
      </c>
      <c r="G192" s="37"/>
      <c r="H192" s="38"/>
    </row>
    <row r="193" s="2" customFormat="1" ht="16.8" customHeight="1">
      <c r="A193" s="37"/>
      <c r="B193" s="38"/>
      <c r="C193" s="236" t="s">
        <v>1</v>
      </c>
      <c r="D193" s="236" t="s">
        <v>875</v>
      </c>
      <c r="E193" s="18" t="s">
        <v>1</v>
      </c>
      <c r="F193" s="237">
        <v>12</v>
      </c>
      <c r="G193" s="37"/>
      <c r="H193" s="38"/>
    </row>
    <row r="194" s="2" customFormat="1" ht="16.8" customHeight="1">
      <c r="A194" s="37"/>
      <c r="B194" s="38"/>
      <c r="C194" s="236" t="s">
        <v>1</v>
      </c>
      <c r="D194" s="236" t="s">
        <v>876</v>
      </c>
      <c r="E194" s="18" t="s">
        <v>1</v>
      </c>
      <c r="F194" s="237">
        <v>14.039999999999999</v>
      </c>
      <c r="G194" s="37"/>
      <c r="H194" s="38"/>
    </row>
    <row r="195" s="2" customFormat="1" ht="16.8" customHeight="1">
      <c r="A195" s="37"/>
      <c r="B195" s="38"/>
      <c r="C195" s="236" t="s">
        <v>1</v>
      </c>
      <c r="D195" s="236" t="s">
        <v>877</v>
      </c>
      <c r="E195" s="18" t="s">
        <v>1</v>
      </c>
      <c r="F195" s="237">
        <v>11.4</v>
      </c>
      <c r="G195" s="37"/>
      <c r="H195" s="38"/>
    </row>
    <row r="196" s="2" customFormat="1" ht="16.8" customHeight="1">
      <c r="A196" s="37"/>
      <c r="B196" s="38"/>
      <c r="C196" s="236" t="s">
        <v>1</v>
      </c>
      <c r="D196" s="236" t="s">
        <v>878</v>
      </c>
      <c r="E196" s="18" t="s">
        <v>1</v>
      </c>
      <c r="F196" s="237">
        <v>5.6600000000000001</v>
      </c>
      <c r="G196" s="37"/>
      <c r="H196" s="38"/>
    </row>
    <row r="197" s="2" customFormat="1" ht="16.8" customHeight="1">
      <c r="A197" s="37"/>
      <c r="B197" s="38"/>
      <c r="C197" s="236" t="s">
        <v>148</v>
      </c>
      <c r="D197" s="236" t="s">
        <v>363</v>
      </c>
      <c r="E197" s="18" t="s">
        <v>1</v>
      </c>
      <c r="F197" s="237">
        <v>77.079999999999998</v>
      </c>
      <c r="G197" s="37"/>
      <c r="H197" s="38"/>
    </row>
    <row r="198" s="2" customFormat="1" ht="16.8" customHeight="1">
      <c r="A198" s="37"/>
      <c r="B198" s="38"/>
      <c r="C198" s="238" t="s">
        <v>2992</v>
      </c>
      <c r="D198" s="37"/>
      <c r="E198" s="37"/>
      <c r="F198" s="37"/>
      <c r="G198" s="37"/>
      <c r="H198" s="38"/>
    </row>
    <row r="199" s="2" customFormat="1">
      <c r="A199" s="37"/>
      <c r="B199" s="38"/>
      <c r="C199" s="236" t="s">
        <v>868</v>
      </c>
      <c r="D199" s="236" t="s">
        <v>869</v>
      </c>
      <c r="E199" s="18" t="s">
        <v>433</v>
      </c>
      <c r="F199" s="237">
        <v>77.079999999999998</v>
      </c>
      <c r="G199" s="37"/>
      <c r="H199" s="38"/>
    </row>
    <row r="200" s="2" customFormat="1" ht="16.8" customHeight="1">
      <c r="A200" s="37"/>
      <c r="B200" s="38"/>
      <c r="C200" s="236" t="s">
        <v>765</v>
      </c>
      <c r="D200" s="236" t="s">
        <v>766</v>
      </c>
      <c r="E200" s="18" t="s">
        <v>342</v>
      </c>
      <c r="F200" s="237">
        <v>250.589</v>
      </c>
      <c r="G200" s="37"/>
      <c r="H200" s="38"/>
    </row>
    <row r="201" s="2" customFormat="1" ht="16.8" customHeight="1">
      <c r="A201" s="37"/>
      <c r="B201" s="38"/>
      <c r="C201" s="236" t="s">
        <v>979</v>
      </c>
      <c r="D201" s="236" t="s">
        <v>980</v>
      </c>
      <c r="E201" s="18" t="s">
        <v>342</v>
      </c>
      <c r="F201" s="237">
        <v>250.589</v>
      </c>
      <c r="G201" s="37"/>
      <c r="H201" s="38"/>
    </row>
    <row r="202" s="2" customFormat="1" ht="16.8" customHeight="1">
      <c r="A202" s="37"/>
      <c r="B202" s="38"/>
      <c r="C202" s="236" t="s">
        <v>880</v>
      </c>
      <c r="D202" s="236" t="s">
        <v>881</v>
      </c>
      <c r="E202" s="18" t="s">
        <v>342</v>
      </c>
      <c r="F202" s="237">
        <v>16.957999999999998</v>
      </c>
      <c r="G202" s="37"/>
      <c r="H202" s="38"/>
    </row>
    <row r="203" s="2" customFormat="1" ht="16.8" customHeight="1">
      <c r="A203" s="37"/>
      <c r="B203" s="38"/>
      <c r="C203" s="232" t="s">
        <v>151</v>
      </c>
      <c r="D203" s="233" t="s">
        <v>152</v>
      </c>
      <c r="E203" s="234" t="s">
        <v>1</v>
      </c>
      <c r="F203" s="235">
        <v>17.719999999999999</v>
      </c>
      <c r="G203" s="37"/>
      <c r="H203" s="38"/>
    </row>
    <row r="204" s="2" customFormat="1" ht="16.8" customHeight="1">
      <c r="A204" s="37"/>
      <c r="B204" s="38"/>
      <c r="C204" s="236" t="s">
        <v>1</v>
      </c>
      <c r="D204" s="236" t="s">
        <v>888</v>
      </c>
      <c r="E204" s="18" t="s">
        <v>1</v>
      </c>
      <c r="F204" s="237">
        <v>17.719999999999999</v>
      </c>
      <c r="G204" s="37"/>
      <c r="H204" s="38"/>
    </row>
    <row r="205" s="2" customFormat="1" ht="16.8" customHeight="1">
      <c r="A205" s="37"/>
      <c r="B205" s="38"/>
      <c r="C205" s="236" t="s">
        <v>151</v>
      </c>
      <c r="D205" s="236" t="s">
        <v>363</v>
      </c>
      <c r="E205" s="18" t="s">
        <v>1</v>
      </c>
      <c r="F205" s="237">
        <v>17.719999999999999</v>
      </c>
      <c r="G205" s="37"/>
      <c r="H205" s="38"/>
    </row>
    <row r="206" s="2" customFormat="1" ht="16.8" customHeight="1">
      <c r="A206" s="37"/>
      <c r="B206" s="38"/>
      <c r="C206" s="238" t="s">
        <v>2992</v>
      </c>
      <c r="D206" s="37"/>
      <c r="E206" s="37"/>
      <c r="F206" s="37"/>
      <c r="G206" s="37"/>
      <c r="H206" s="38"/>
    </row>
    <row r="207" s="2" customFormat="1">
      <c r="A207" s="37"/>
      <c r="B207" s="38"/>
      <c r="C207" s="236" t="s">
        <v>885</v>
      </c>
      <c r="D207" s="236" t="s">
        <v>886</v>
      </c>
      <c r="E207" s="18" t="s">
        <v>433</v>
      </c>
      <c r="F207" s="237">
        <v>17.719999999999999</v>
      </c>
      <c r="G207" s="37"/>
      <c r="H207" s="38"/>
    </row>
    <row r="208" s="2" customFormat="1" ht="16.8" customHeight="1">
      <c r="A208" s="37"/>
      <c r="B208" s="38"/>
      <c r="C208" s="236" t="s">
        <v>765</v>
      </c>
      <c r="D208" s="236" t="s">
        <v>766</v>
      </c>
      <c r="E208" s="18" t="s">
        <v>342</v>
      </c>
      <c r="F208" s="237">
        <v>250.589</v>
      </c>
      <c r="G208" s="37"/>
      <c r="H208" s="38"/>
    </row>
    <row r="209" s="2" customFormat="1" ht="16.8" customHeight="1">
      <c r="A209" s="37"/>
      <c r="B209" s="38"/>
      <c r="C209" s="236" t="s">
        <v>979</v>
      </c>
      <c r="D209" s="236" t="s">
        <v>980</v>
      </c>
      <c r="E209" s="18" t="s">
        <v>342</v>
      </c>
      <c r="F209" s="237">
        <v>250.589</v>
      </c>
      <c r="G209" s="37"/>
      <c r="H209" s="38"/>
    </row>
    <row r="210" s="2" customFormat="1" ht="16.8" customHeight="1">
      <c r="A210" s="37"/>
      <c r="B210" s="38"/>
      <c r="C210" s="236" t="s">
        <v>880</v>
      </c>
      <c r="D210" s="236" t="s">
        <v>881</v>
      </c>
      <c r="E210" s="18" t="s">
        <v>342</v>
      </c>
      <c r="F210" s="237">
        <v>7.7969999999999997</v>
      </c>
      <c r="G210" s="37"/>
      <c r="H210" s="38"/>
    </row>
    <row r="211" s="2" customFormat="1" ht="16.8" customHeight="1">
      <c r="A211" s="37"/>
      <c r="B211" s="38"/>
      <c r="C211" s="232" t="s">
        <v>154</v>
      </c>
      <c r="D211" s="233" t="s">
        <v>155</v>
      </c>
      <c r="E211" s="234" t="s">
        <v>1</v>
      </c>
      <c r="F211" s="235">
        <v>12.045</v>
      </c>
      <c r="G211" s="37"/>
      <c r="H211" s="38"/>
    </row>
    <row r="212" s="2" customFormat="1" ht="16.8" customHeight="1">
      <c r="A212" s="37"/>
      <c r="B212" s="38"/>
      <c r="C212" s="236" t="s">
        <v>1</v>
      </c>
      <c r="D212" s="236" t="s">
        <v>746</v>
      </c>
      <c r="E212" s="18" t="s">
        <v>1</v>
      </c>
      <c r="F212" s="237">
        <v>4.8600000000000003</v>
      </c>
      <c r="G212" s="37"/>
      <c r="H212" s="38"/>
    </row>
    <row r="213" s="2" customFormat="1" ht="16.8" customHeight="1">
      <c r="A213" s="37"/>
      <c r="B213" s="38"/>
      <c r="C213" s="236" t="s">
        <v>1</v>
      </c>
      <c r="D213" s="236" t="s">
        <v>747</v>
      </c>
      <c r="E213" s="18" t="s">
        <v>1</v>
      </c>
      <c r="F213" s="237">
        <v>2.3250000000000002</v>
      </c>
      <c r="G213" s="37"/>
      <c r="H213" s="38"/>
    </row>
    <row r="214" s="2" customFormat="1" ht="16.8" customHeight="1">
      <c r="A214" s="37"/>
      <c r="B214" s="38"/>
      <c r="C214" s="236" t="s">
        <v>1</v>
      </c>
      <c r="D214" s="236" t="s">
        <v>748</v>
      </c>
      <c r="E214" s="18" t="s">
        <v>1</v>
      </c>
      <c r="F214" s="237">
        <v>4.8600000000000003</v>
      </c>
      <c r="G214" s="37"/>
      <c r="H214" s="38"/>
    </row>
    <row r="215" s="2" customFormat="1" ht="16.8" customHeight="1">
      <c r="A215" s="37"/>
      <c r="B215" s="38"/>
      <c r="C215" s="236" t="s">
        <v>154</v>
      </c>
      <c r="D215" s="236" t="s">
        <v>749</v>
      </c>
      <c r="E215" s="18" t="s">
        <v>1</v>
      </c>
      <c r="F215" s="237">
        <v>12.045</v>
      </c>
      <c r="G215" s="37"/>
      <c r="H215" s="38"/>
    </row>
    <row r="216" s="2" customFormat="1" ht="16.8" customHeight="1">
      <c r="A216" s="37"/>
      <c r="B216" s="38"/>
      <c r="C216" s="238" t="s">
        <v>2992</v>
      </c>
      <c r="D216" s="37"/>
      <c r="E216" s="37"/>
      <c r="F216" s="37"/>
      <c r="G216" s="37"/>
      <c r="H216" s="38"/>
    </row>
    <row r="217" s="2" customFormat="1">
      <c r="A217" s="37"/>
      <c r="B217" s="38"/>
      <c r="C217" s="236" t="s">
        <v>743</v>
      </c>
      <c r="D217" s="236" t="s">
        <v>744</v>
      </c>
      <c r="E217" s="18" t="s">
        <v>342</v>
      </c>
      <c r="F217" s="237">
        <v>12.045</v>
      </c>
      <c r="G217" s="37"/>
      <c r="H217" s="38"/>
    </row>
    <row r="218" s="2" customFormat="1" ht="16.8" customHeight="1">
      <c r="A218" s="37"/>
      <c r="B218" s="38"/>
      <c r="C218" s="236" t="s">
        <v>739</v>
      </c>
      <c r="D218" s="236" t="s">
        <v>740</v>
      </c>
      <c r="E218" s="18" t="s">
        <v>342</v>
      </c>
      <c r="F218" s="237">
        <v>12.045</v>
      </c>
      <c r="G218" s="37"/>
      <c r="H218" s="38"/>
    </row>
    <row r="219" s="2" customFormat="1" ht="16.8" customHeight="1">
      <c r="A219" s="37"/>
      <c r="B219" s="38"/>
      <c r="C219" s="236" t="s">
        <v>755</v>
      </c>
      <c r="D219" s="236" t="s">
        <v>756</v>
      </c>
      <c r="E219" s="18" t="s">
        <v>342</v>
      </c>
      <c r="F219" s="237">
        <v>12.045</v>
      </c>
      <c r="G219" s="37"/>
      <c r="H219" s="38"/>
    </row>
    <row r="220" s="2" customFormat="1" ht="16.8" customHeight="1">
      <c r="A220" s="37"/>
      <c r="B220" s="38"/>
      <c r="C220" s="236" t="s">
        <v>750</v>
      </c>
      <c r="D220" s="236" t="s">
        <v>751</v>
      </c>
      <c r="E220" s="18" t="s">
        <v>342</v>
      </c>
      <c r="F220" s="237">
        <v>12.647</v>
      </c>
      <c r="G220" s="37"/>
      <c r="H220" s="38"/>
    </row>
    <row r="221" s="2" customFormat="1" ht="16.8" customHeight="1">
      <c r="A221" s="37"/>
      <c r="B221" s="38"/>
      <c r="C221" s="232" t="s">
        <v>157</v>
      </c>
      <c r="D221" s="233" t="s">
        <v>158</v>
      </c>
      <c r="E221" s="234" t="s">
        <v>1</v>
      </c>
      <c r="F221" s="235">
        <v>26.879999999999999</v>
      </c>
      <c r="G221" s="37"/>
      <c r="H221" s="38"/>
    </row>
    <row r="222" s="2" customFormat="1" ht="16.8" customHeight="1">
      <c r="A222" s="37"/>
      <c r="B222" s="38"/>
      <c r="C222" s="236" t="s">
        <v>1</v>
      </c>
      <c r="D222" s="236" t="s">
        <v>896</v>
      </c>
      <c r="E222" s="18" t="s">
        <v>1</v>
      </c>
      <c r="F222" s="237">
        <v>26.879999999999999</v>
      </c>
      <c r="G222" s="37"/>
      <c r="H222" s="38"/>
    </row>
    <row r="223" s="2" customFormat="1" ht="16.8" customHeight="1">
      <c r="A223" s="37"/>
      <c r="B223" s="38"/>
      <c r="C223" s="236" t="s">
        <v>157</v>
      </c>
      <c r="D223" s="236" t="s">
        <v>897</v>
      </c>
      <c r="E223" s="18" t="s">
        <v>1</v>
      </c>
      <c r="F223" s="237">
        <v>26.879999999999999</v>
      </c>
      <c r="G223" s="37"/>
      <c r="H223" s="38"/>
    </row>
    <row r="224" s="2" customFormat="1" ht="16.8" customHeight="1">
      <c r="A224" s="37"/>
      <c r="B224" s="38"/>
      <c r="C224" s="238" t="s">
        <v>2992</v>
      </c>
      <c r="D224" s="37"/>
      <c r="E224" s="37"/>
      <c r="F224" s="37"/>
      <c r="G224" s="37"/>
      <c r="H224" s="38"/>
    </row>
    <row r="225" s="2" customFormat="1" ht="16.8" customHeight="1">
      <c r="A225" s="37"/>
      <c r="B225" s="38"/>
      <c r="C225" s="236" t="s">
        <v>893</v>
      </c>
      <c r="D225" s="236" t="s">
        <v>894</v>
      </c>
      <c r="E225" s="18" t="s">
        <v>433</v>
      </c>
      <c r="F225" s="237">
        <v>62.700000000000003</v>
      </c>
      <c r="G225" s="37"/>
      <c r="H225" s="38"/>
    </row>
    <row r="226" s="2" customFormat="1" ht="16.8" customHeight="1">
      <c r="A226" s="37"/>
      <c r="B226" s="38"/>
      <c r="C226" s="236" t="s">
        <v>903</v>
      </c>
      <c r="D226" s="236" t="s">
        <v>904</v>
      </c>
      <c r="E226" s="18" t="s">
        <v>433</v>
      </c>
      <c r="F226" s="237">
        <v>28.224</v>
      </c>
      <c r="G226" s="37"/>
      <c r="H226" s="38"/>
    </row>
    <row r="227" s="2" customFormat="1" ht="16.8" customHeight="1">
      <c r="A227" s="37"/>
      <c r="B227" s="38"/>
      <c r="C227" s="232" t="s">
        <v>160</v>
      </c>
      <c r="D227" s="233" t="s">
        <v>161</v>
      </c>
      <c r="E227" s="234" t="s">
        <v>1</v>
      </c>
      <c r="F227" s="235">
        <v>8.6999999999999993</v>
      </c>
      <c r="G227" s="37"/>
      <c r="H227" s="38"/>
    </row>
    <row r="228" s="2" customFormat="1" ht="16.8" customHeight="1">
      <c r="A228" s="37"/>
      <c r="B228" s="38"/>
      <c r="C228" s="236" t="s">
        <v>1</v>
      </c>
      <c r="D228" s="236" t="s">
        <v>898</v>
      </c>
      <c r="E228" s="18" t="s">
        <v>1</v>
      </c>
      <c r="F228" s="237">
        <v>8.6999999999999993</v>
      </c>
      <c r="G228" s="37"/>
      <c r="H228" s="38"/>
    </row>
    <row r="229" s="2" customFormat="1" ht="16.8" customHeight="1">
      <c r="A229" s="37"/>
      <c r="B229" s="38"/>
      <c r="C229" s="236" t="s">
        <v>160</v>
      </c>
      <c r="D229" s="236" t="s">
        <v>899</v>
      </c>
      <c r="E229" s="18" t="s">
        <v>1</v>
      </c>
      <c r="F229" s="237">
        <v>8.6999999999999993</v>
      </c>
      <c r="G229" s="37"/>
      <c r="H229" s="38"/>
    </row>
    <row r="230" s="2" customFormat="1" ht="16.8" customHeight="1">
      <c r="A230" s="37"/>
      <c r="B230" s="38"/>
      <c r="C230" s="238" t="s">
        <v>2992</v>
      </c>
      <c r="D230" s="37"/>
      <c r="E230" s="37"/>
      <c r="F230" s="37"/>
      <c r="G230" s="37"/>
      <c r="H230" s="38"/>
    </row>
    <row r="231" s="2" customFormat="1" ht="16.8" customHeight="1">
      <c r="A231" s="37"/>
      <c r="B231" s="38"/>
      <c r="C231" s="236" t="s">
        <v>893</v>
      </c>
      <c r="D231" s="236" t="s">
        <v>894</v>
      </c>
      <c r="E231" s="18" t="s">
        <v>433</v>
      </c>
      <c r="F231" s="237">
        <v>62.700000000000003</v>
      </c>
      <c r="G231" s="37"/>
      <c r="H231" s="38"/>
    </row>
    <row r="232" s="2" customFormat="1" ht="16.8" customHeight="1">
      <c r="A232" s="37"/>
      <c r="B232" s="38"/>
      <c r="C232" s="236" t="s">
        <v>908</v>
      </c>
      <c r="D232" s="236" t="s">
        <v>909</v>
      </c>
      <c r="E232" s="18" t="s">
        <v>433</v>
      </c>
      <c r="F232" s="237">
        <v>9.1349999999999998</v>
      </c>
      <c r="G232" s="37"/>
      <c r="H232" s="38"/>
    </row>
    <row r="233" s="2" customFormat="1" ht="16.8" customHeight="1">
      <c r="A233" s="37"/>
      <c r="B233" s="38"/>
      <c r="C233" s="232" t="s">
        <v>163</v>
      </c>
      <c r="D233" s="233" t="s">
        <v>164</v>
      </c>
      <c r="E233" s="234" t="s">
        <v>1</v>
      </c>
      <c r="F233" s="235">
        <v>27.120000000000001</v>
      </c>
      <c r="G233" s="37"/>
      <c r="H233" s="38"/>
    </row>
    <row r="234" s="2" customFormat="1" ht="16.8" customHeight="1">
      <c r="A234" s="37"/>
      <c r="B234" s="38"/>
      <c r="C234" s="236" t="s">
        <v>1</v>
      </c>
      <c r="D234" s="236" t="s">
        <v>900</v>
      </c>
      <c r="E234" s="18" t="s">
        <v>1</v>
      </c>
      <c r="F234" s="237">
        <v>27.120000000000001</v>
      </c>
      <c r="G234" s="37"/>
      <c r="H234" s="38"/>
    </row>
    <row r="235" s="2" customFormat="1" ht="16.8" customHeight="1">
      <c r="A235" s="37"/>
      <c r="B235" s="38"/>
      <c r="C235" s="236" t="s">
        <v>163</v>
      </c>
      <c r="D235" s="236" t="s">
        <v>901</v>
      </c>
      <c r="E235" s="18" t="s">
        <v>1</v>
      </c>
      <c r="F235" s="237">
        <v>27.120000000000001</v>
      </c>
      <c r="G235" s="37"/>
      <c r="H235" s="38"/>
    </row>
    <row r="236" s="2" customFormat="1" ht="16.8" customHeight="1">
      <c r="A236" s="37"/>
      <c r="B236" s="38"/>
      <c r="C236" s="238" t="s">
        <v>2992</v>
      </c>
      <c r="D236" s="37"/>
      <c r="E236" s="37"/>
      <c r="F236" s="37"/>
      <c r="G236" s="37"/>
      <c r="H236" s="38"/>
    </row>
    <row r="237" s="2" customFormat="1" ht="16.8" customHeight="1">
      <c r="A237" s="37"/>
      <c r="B237" s="38"/>
      <c r="C237" s="236" t="s">
        <v>893</v>
      </c>
      <c r="D237" s="236" t="s">
        <v>894</v>
      </c>
      <c r="E237" s="18" t="s">
        <v>433</v>
      </c>
      <c r="F237" s="237">
        <v>62.700000000000003</v>
      </c>
      <c r="G237" s="37"/>
      <c r="H237" s="38"/>
    </row>
    <row r="238" s="2" customFormat="1" ht="16.8" customHeight="1">
      <c r="A238" s="37"/>
      <c r="B238" s="38"/>
      <c r="C238" s="236" t="s">
        <v>913</v>
      </c>
      <c r="D238" s="236" t="s">
        <v>914</v>
      </c>
      <c r="E238" s="18" t="s">
        <v>433</v>
      </c>
      <c r="F238" s="237">
        <v>28.475999999999999</v>
      </c>
      <c r="G238" s="37"/>
      <c r="H238" s="38"/>
    </row>
    <row r="239" s="2" customFormat="1" ht="16.8" customHeight="1">
      <c r="A239" s="37"/>
      <c r="B239" s="38"/>
      <c r="C239" s="232" t="s">
        <v>166</v>
      </c>
      <c r="D239" s="233" t="s">
        <v>167</v>
      </c>
      <c r="E239" s="234" t="s">
        <v>1</v>
      </c>
      <c r="F239" s="235">
        <v>26.280000000000001</v>
      </c>
      <c r="G239" s="37"/>
      <c r="H239" s="38"/>
    </row>
    <row r="240" s="2" customFormat="1" ht="16.8" customHeight="1">
      <c r="A240" s="37"/>
      <c r="B240" s="38"/>
      <c r="C240" s="236" t="s">
        <v>1</v>
      </c>
      <c r="D240" s="236" t="s">
        <v>921</v>
      </c>
      <c r="E240" s="18" t="s">
        <v>1</v>
      </c>
      <c r="F240" s="237">
        <v>9.7400000000000002</v>
      </c>
      <c r="G240" s="37"/>
      <c r="H240" s="38"/>
    </row>
    <row r="241" s="2" customFormat="1" ht="16.8" customHeight="1">
      <c r="A241" s="37"/>
      <c r="B241" s="38"/>
      <c r="C241" s="236" t="s">
        <v>1</v>
      </c>
      <c r="D241" s="236" t="s">
        <v>922</v>
      </c>
      <c r="E241" s="18" t="s">
        <v>1</v>
      </c>
      <c r="F241" s="237">
        <v>7.04</v>
      </c>
      <c r="G241" s="37"/>
      <c r="H241" s="38"/>
    </row>
    <row r="242" s="2" customFormat="1" ht="16.8" customHeight="1">
      <c r="A242" s="37"/>
      <c r="B242" s="38"/>
      <c r="C242" s="236" t="s">
        <v>1</v>
      </c>
      <c r="D242" s="236" t="s">
        <v>923</v>
      </c>
      <c r="E242" s="18" t="s">
        <v>1</v>
      </c>
      <c r="F242" s="237">
        <v>9.5</v>
      </c>
      <c r="G242" s="37"/>
      <c r="H242" s="38"/>
    </row>
    <row r="243" s="2" customFormat="1" ht="16.8" customHeight="1">
      <c r="A243" s="37"/>
      <c r="B243" s="38"/>
      <c r="C243" s="236" t="s">
        <v>166</v>
      </c>
      <c r="D243" s="236" t="s">
        <v>924</v>
      </c>
      <c r="E243" s="18" t="s">
        <v>1</v>
      </c>
      <c r="F243" s="237">
        <v>26.280000000000001</v>
      </c>
      <c r="G243" s="37"/>
      <c r="H243" s="38"/>
    </row>
    <row r="244" s="2" customFormat="1" ht="16.8" customHeight="1">
      <c r="A244" s="37"/>
      <c r="B244" s="38"/>
      <c r="C244" s="238" t="s">
        <v>2992</v>
      </c>
      <c r="D244" s="37"/>
      <c r="E244" s="37"/>
      <c r="F244" s="37"/>
      <c r="G244" s="37"/>
      <c r="H244" s="38"/>
    </row>
    <row r="245" s="2" customFormat="1" ht="16.8" customHeight="1">
      <c r="A245" s="37"/>
      <c r="B245" s="38"/>
      <c r="C245" s="236" t="s">
        <v>918</v>
      </c>
      <c r="D245" s="236" t="s">
        <v>919</v>
      </c>
      <c r="E245" s="18" t="s">
        <v>433</v>
      </c>
      <c r="F245" s="237">
        <v>136.78</v>
      </c>
      <c r="G245" s="37"/>
      <c r="H245" s="38"/>
    </row>
    <row r="246" s="2" customFormat="1" ht="16.8" customHeight="1">
      <c r="A246" s="37"/>
      <c r="B246" s="38"/>
      <c r="C246" s="236" t="s">
        <v>945</v>
      </c>
      <c r="D246" s="236" t="s">
        <v>946</v>
      </c>
      <c r="E246" s="18" t="s">
        <v>433</v>
      </c>
      <c r="F246" s="237">
        <v>27.594000000000001</v>
      </c>
      <c r="G246" s="37"/>
      <c r="H246" s="38"/>
    </row>
    <row r="247" s="2" customFormat="1" ht="16.8" customHeight="1">
      <c r="A247" s="37"/>
      <c r="B247" s="38"/>
      <c r="C247" s="232" t="s">
        <v>169</v>
      </c>
      <c r="D247" s="233" t="s">
        <v>170</v>
      </c>
      <c r="E247" s="234" t="s">
        <v>1</v>
      </c>
      <c r="F247" s="235">
        <v>87.879999999999995</v>
      </c>
      <c r="G247" s="37"/>
      <c r="H247" s="38"/>
    </row>
    <row r="248" s="2" customFormat="1" ht="16.8" customHeight="1">
      <c r="A248" s="37"/>
      <c r="B248" s="38"/>
      <c r="C248" s="236" t="s">
        <v>1</v>
      </c>
      <c r="D248" s="236" t="s">
        <v>925</v>
      </c>
      <c r="E248" s="18" t="s">
        <v>1</v>
      </c>
      <c r="F248" s="237">
        <v>7.2000000000000002</v>
      </c>
      <c r="G248" s="37"/>
      <c r="H248" s="38"/>
    </row>
    <row r="249" s="2" customFormat="1" ht="16.8" customHeight="1">
      <c r="A249" s="37"/>
      <c r="B249" s="38"/>
      <c r="C249" s="236" t="s">
        <v>1</v>
      </c>
      <c r="D249" s="236" t="s">
        <v>926</v>
      </c>
      <c r="E249" s="18" t="s">
        <v>1</v>
      </c>
      <c r="F249" s="237">
        <v>5.5</v>
      </c>
      <c r="G249" s="37"/>
      <c r="H249" s="38"/>
    </row>
    <row r="250" s="2" customFormat="1" ht="16.8" customHeight="1">
      <c r="A250" s="37"/>
      <c r="B250" s="38"/>
      <c r="C250" s="236" t="s">
        <v>1</v>
      </c>
      <c r="D250" s="236" t="s">
        <v>871</v>
      </c>
      <c r="E250" s="18" t="s">
        <v>1</v>
      </c>
      <c r="F250" s="237">
        <v>5.2000000000000002</v>
      </c>
      <c r="G250" s="37"/>
      <c r="H250" s="38"/>
    </row>
    <row r="251" s="2" customFormat="1" ht="16.8" customHeight="1">
      <c r="A251" s="37"/>
      <c r="B251" s="38"/>
      <c r="C251" s="236" t="s">
        <v>1</v>
      </c>
      <c r="D251" s="236" t="s">
        <v>927</v>
      </c>
      <c r="E251" s="18" t="s">
        <v>1</v>
      </c>
      <c r="F251" s="237">
        <v>4.2999999999999998</v>
      </c>
      <c r="G251" s="37"/>
      <c r="H251" s="38"/>
    </row>
    <row r="252" s="2" customFormat="1" ht="16.8" customHeight="1">
      <c r="A252" s="37"/>
      <c r="B252" s="38"/>
      <c r="C252" s="236" t="s">
        <v>1</v>
      </c>
      <c r="D252" s="236" t="s">
        <v>928</v>
      </c>
      <c r="E252" s="18" t="s">
        <v>1</v>
      </c>
      <c r="F252" s="237">
        <v>8.8800000000000008</v>
      </c>
      <c r="G252" s="37"/>
      <c r="H252" s="38"/>
    </row>
    <row r="253" s="2" customFormat="1" ht="16.8" customHeight="1">
      <c r="A253" s="37"/>
      <c r="B253" s="38"/>
      <c r="C253" s="236" t="s">
        <v>1</v>
      </c>
      <c r="D253" s="236" t="s">
        <v>929</v>
      </c>
      <c r="E253" s="18" t="s">
        <v>1</v>
      </c>
      <c r="F253" s="237">
        <v>8.8000000000000007</v>
      </c>
      <c r="G253" s="37"/>
      <c r="H253" s="38"/>
    </row>
    <row r="254" s="2" customFormat="1" ht="16.8" customHeight="1">
      <c r="A254" s="37"/>
      <c r="B254" s="38"/>
      <c r="C254" s="236" t="s">
        <v>1</v>
      </c>
      <c r="D254" s="236" t="s">
        <v>930</v>
      </c>
      <c r="E254" s="18" t="s">
        <v>1</v>
      </c>
      <c r="F254" s="237">
        <v>8.4000000000000004</v>
      </c>
      <c r="G254" s="37"/>
      <c r="H254" s="38"/>
    </row>
    <row r="255" s="2" customFormat="1" ht="16.8" customHeight="1">
      <c r="A255" s="37"/>
      <c r="B255" s="38"/>
      <c r="C255" s="236" t="s">
        <v>1</v>
      </c>
      <c r="D255" s="236" t="s">
        <v>931</v>
      </c>
      <c r="E255" s="18" t="s">
        <v>1</v>
      </c>
      <c r="F255" s="237">
        <v>9.4199999999999999</v>
      </c>
      <c r="G255" s="37"/>
      <c r="H255" s="38"/>
    </row>
    <row r="256" s="2" customFormat="1" ht="16.8" customHeight="1">
      <c r="A256" s="37"/>
      <c r="B256" s="38"/>
      <c r="C256" s="236" t="s">
        <v>1</v>
      </c>
      <c r="D256" s="236" t="s">
        <v>932</v>
      </c>
      <c r="E256" s="18" t="s">
        <v>1</v>
      </c>
      <c r="F256" s="237">
        <v>8.3200000000000003</v>
      </c>
      <c r="G256" s="37"/>
      <c r="H256" s="38"/>
    </row>
    <row r="257" s="2" customFormat="1" ht="16.8" customHeight="1">
      <c r="A257" s="37"/>
      <c r="B257" s="38"/>
      <c r="C257" s="236" t="s">
        <v>1</v>
      </c>
      <c r="D257" s="236" t="s">
        <v>933</v>
      </c>
      <c r="E257" s="18" t="s">
        <v>1</v>
      </c>
      <c r="F257" s="237">
        <v>4.1399999999999997</v>
      </c>
      <c r="G257" s="37"/>
      <c r="H257" s="38"/>
    </row>
    <row r="258" s="2" customFormat="1" ht="16.8" customHeight="1">
      <c r="A258" s="37"/>
      <c r="B258" s="38"/>
      <c r="C258" s="236" t="s">
        <v>1</v>
      </c>
      <c r="D258" s="236" t="s">
        <v>888</v>
      </c>
      <c r="E258" s="18" t="s">
        <v>1</v>
      </c>
      <c r="F258" s="237">
        <v>17.719999999999999</v>
      </c>
      <c r="G258" s="37"/>
      <c r="H258" s="38"/>
    </row>
    <row r="259" s="2" customFormat="1" ht="16.8" customHeight="1">
      <c r="A259" s="37"/>
      <c r="B259" s="38"/>
      <c r="C259" s="236" t="s">
        <v>169</v>
      </c>
      <c r="D259" s="236" t="s">
        <v>934</v>
      </c>
      <c r="E259" s="18" t="s">
        <v>1</v>
      </c>
      <c r="F259" s="237">
        <v>87.879999999999995</v>
      </c>
      <c r="G259" s="37"/>
      <c r="H259" s="38"/>
    </row>
    <row r="260" s="2" customFormat="1" ht="16.8" customHeight="1">
      <c r="A260" s="37"/>
      <c r="B260" s="38"/>
      <c r="C260" s="238" t="s">
        <v>2992</v>
      </c>
      <c r="D260" s="37"/>
      <c r="E260" s="37"/>
      <c r="F260" s="37"/>
      <c r="G260" s="37"/>
      <c r="H260" s="38"/>
    </row>
    <row r="261" s="2" customFormat="1" ht="16.8" customHeight="1">
      <c r="A261" s="37"/>
      <c r="B261" s="38"/>
      <c r="C261" s="236" t="s">
        <v>918</v>
      </c>
      <c r="D261" s="236" t="s">
        <v>919</v>
      </c>
      <c r="E261" s="18" t="s">
        <v>433</v>
      </c>
      <c r="F261" s="237">
        <v>136.78</v>
      </c>
      <c r="G261" s="37"/>
      <c r="H261" s="38"/>
    </row>
    <row r="262" s="2" customFormat="1" ht="16.8" customHeight="1">
      <c r="A262" s="37"/>
      <c r="B262" s="38"/>
      <c r="C262" s="236" t="s">
        <v>951</v>
      </c>
      <c r="D262" s="236" t="s">
        <v>952</v>
      </c>
      <c r="E262" s="18" t="s">
        <v>433</v>
      </c>
      <c r="F262" s="237">
        <v>92.274000000000001</v>
      </c>
      <c r="G262" s="37"/>
      <c r="H262" s="38"/>
    </row>
    <row r="263" s="2" customFormat="1" ht="16.8" customHeight="1">
      <c r="A263" s="37"/>
      <c r="B263" s="38"/>
      <c r="C263" s="232" t="s">
        <v>172</v>
      </c>
      <c r="D263" s="233" t="s">
        <v>173</v>
      </c>
      <c r="E263" s="234" t="s">
        <v>1</v>
      </c>
      <c r="F263" s="235">
        <v>22.620000000000001</v>
      </c>
      <c r="G263" s="37"/>
      <c r="H263" s="38"/>
    </row>
    <row r="264" s="2" customFormat="1" ht="16.8" customHeight="1">
      <c r="A264" s="37"/>
      <c r="B264" s="38"/>
      <c r="C264" s="236" t="s">
        <v>1</v>
      </c>
      <c r="D264" s="236" t="s">
        <v>935</v>
      </c>
      <c r="E264" s="18" t="s">
        <v>1</v>
      </c>
      <c r="F264" s="237">
        <v>3</v>
      </c>
      <c r="G264" s="37"/>
      <c r="H264" s="38"/>
    </row>
    <row r="265" s="2" customFormat="1" ht="16.8" customHeight="1">
      <c r="A265" s="37"/>
      <c r="B265" s="38"/>
      <c r="C265" s="236" t="s">
        <v>1</v>
      </c>
      <c r="D265" s="236" t="s">
        <v>936</v>
      </c>
      <c r="E265" s="18" t="s">
        <v>1</v>
      </c>
      <c r="F265" s="237">
        <v>1.3999999999999999</v>
      </c>
      <c r="G265" s="37"/>
      <c r="H265" s="38"/>
    </row>
    <row r="266" s="2" customFormat="1" ht="16.8" customHeight="1">
      <c r="A266" s="37"/>
      <c r="B266" s="38"/>
      <c r="C266" s="236" t="s">
        <v>1</v>
      </c>
      <c r="D266" s="236" t="s">
        <v>937</v>
      </c>
      <c r="E266" s="18" t="s">
        <v>1</v>
      </c>
      <c r="F266" s="237">
        <v>3</v>
      </c>
      <c r="G266" s="37"/>
      <c r="H266" s="38"/>
    </row>
    <row r="267" s="2" customFormat="1" ht="16.8" customHeight="1">
      <c r="A267" s="37"/>
      <c r="B267" s="38"/>
      <c r="C267" s="236" t="s">
        <v>1</v>
      </c>
      <c r="D267" s="236" t="s">
        <v>938</v>
      </c>
      <c r="E267" s="18" t="s">
        <v>1</v>
      </c>
      <c r="F267" s="237">
        <v>2.3999999999999999</v>
      </c>
      <c r="G267" s="37"/>
      <c r="H267" s="38"/>
    </row>
    <row r="268" s="2" customFormat="1" ht="16.8" customHeight="1">
      <c r="A268" s="37"/>
      <c r="B268" s="38"/>
      <c r="C268" s="236" t="s">
        <v>1</v>
      </c>
      <c r="D268" s="236" t="s">
        <v>939</v>
      </c>
      <c r="E268" s="18" t="s">
        <v>1</v>
      </c>
      <c r="F268" s="237">
        <v>3.6000000000000001</v>
      </c>
      <c r="G268" s="37"/>
      <c r="H268" s="38"/>
    </row>
    <row r="269" s="2" customFormat="1" ht="16.8" customHeight="1">
      <c r="A269" s="37"/>
      <c r="B269" s="38"/>
      <c r="C269" s="236" t="s">
        <v>1</v>
      </c>
      <c r="D269" s="236" t="s">
        <v>940</v>
      </c>
      <c r="E269" s="18" t="s">
        <v>1</v>
      </c>
      <c r="F269" s="237">
        <v>4.6200000000000001</v>
      </c>
      <c r="G269" s="37"/>
      <c r="H269" s="38"/>
    </row>
    <row r="270" s="2" customFormat="1" ht="16.8" customHeight="1">
      <c r="A270" s="37"/>
      <c r="B270" s="38"/>
      <c r="C270" s="236" t="s">
        <v>1</v>
      </c>
      <c r="D270" s="236" t="s">
        <v>941</v>
      </c>
      <c r="E270" s="18" t="s">
        <v>1</v>
      </c>
      <c r="F270" s="237">
        <v>3.0800000000000001</v>
      </c>
      <c r="G270" s="37"/>
      <c r="H270" s="38"/>
    </row>
    <row r="271" s="2" customFormat="1" ht="16.8" customHeight="1">
      <c r="A271" s="37"/>
      <c r="B271" s="38"/>
      <c r="C271" s="236" t="s">
        <v>1</v>
      </c>
      <c r="D271" s="236" t="s">
        <v>942</v>
      </c>
      <c r="E271" s="18" t="s">
        <v>1</v>
      </c>
      <c r="F271" s="237">
        <v>1.52</v>
      </c>
      <c r="G271" s="37"/>
      <c r="H271" s="38"/>
    </row>
    <row r="272" s="2" customFormat="1" ht="16.8" customHeight="1">
      <c r="A272" s="37"/>
      <c r="B272" s="38"/>
      <c r="C272" s="236" t="s">
        <v>172</v>
      </c>
      <c r="D272" s="236" t="s">
        <v>943</v>
      </c>
      <c r="E272" s="18" t="s">
        <v>1</v>
      </c>
      <c r="F272" s="237">
        <v>22.620000000000001</v>
      </c>
      <c r="G272" s="37"/>
      <c r="H272" s="38"/>
    </row>
    <row r="273" s="2" customFormat="1" ht="16.8" customHeight="1">
      <c r="A273" s="37"/>
      <c r="B273" s="38"/>
      <c r="C273" s="238" t="s">
        <v>2992</v>
      </c>
      <c r="D273" s="37"/>
      <c r="E273" s="37"/>
      <c r="F273" s="37"/>
      <c r="G273" s="37"/>
      <c r="H273" s="38"/>
    </row>
    <row r="274" s="2" customFormat="1" ht="16.8" customHeight="1">
      <c r="A274" s="37"/>
      <c r="B274" s="38"/>
      <c r="C274" s="236" t="s">
        <v>918</v>
      </c>
      <c r="D274" s="236" t="s">
        <v>919</v>
      </c>
      <c r="E274" s="18" t="s">
        <v>433</v>
      </c>
      <c r="F274" s="237">
        <v>136.78</v>
      </c>
      <c r="G274" s="37"/>
      <c r="H274" s="38"/>
    </row>
    <row r="275" s="2" customFormat="1" ht="16.8" customHeight="1">
      <c r="A275" s="37"/>
      <c r="B275" s="38"/>
      <c r="C275" s="236" t="s">
        <v>956</v>
      </c>
      <c r="D275" s="236" t="s">
        <v>957</v>
      </c>
      <c r="E275" s="18" t="s">
        <v>433</v>
      </c>
      <c r="F275" s="237">
        <v>23.751000000000001</v>
      </c>
      <c r="G275" s="37"/>
      <c r="H275" s="38"/>
    </row>
    <row r="276" s="2" customFormat="1" ht="16.8" customHeight="1">
      <c r="A276" s="37"/>
      <c r="B276" s="38"/>
      <c r="C276" s="232" t="s">
        <v>175</v>
      </c>
      <c r="D276" s="233" t="s">
        <v>176</v>
      </c>
      <c r="E276" s="234" t="s">
        <v>1</v>
      </c>
      <c r="F276" s="235">
        <v>37.030000000000001</v>
      </c>
      <c r="G276" s="37"/>
      <c r="H276" s="38"/>
    </row>
    <row r="277" s="2" customFormat="1" ht="16.8" customHeight="1">
      <c r="A277" s="37"/>
      <c r="B277" s="38"/>
      <c r="C277" s="236" t="s">
        <v>1</v>
      </c>
      <c r="D277" s="236" t="s">
        <v>2169</v>
      </c>
      <c r="E277" s="18" t="s">
        <v>1</v>
      </c>
      <c r="F277" s="237">
        <v>20.129999999999999</v>
      </c>
      <c r="G277" s="37"/>
      <c r="H277" s="38"/>
    </row>
    <row r="278" s="2" customFormat="1" ht="16.8" customHeight="1">
      <c r="A278" s="37"/>
      <c r="B278" s="38"/>
      <c r="C278" s="236" t="s">
        <v>1</v>
      </c>
      <c r="D278" s="236" t="s">
        <v>2170</v>
      </c>
      <c r="E278" s="18" t="s">
        <v>1</v>
      </c>
      <c r="F278" s="237">
        <v>7.5999999999999996</v>
      </c>
      <c r="G278" s="37"/>
      <c r="H278" s="38"/>
    </row>
    <row r="279" s="2" customFormat="1" ht="16.8" customHeight="1">
      <c r="A279" s="37"/>
      <c r="B279" s="38"/>
      <c r="C279" s="236" t="s">
        <v>1</v>
      </c>
      <c r="D279" s="236" t="s">
        <v>2171</v>
      </c>
      <c r="E279" s="18" t="s">
        <v>1</v>
      </c>
      <c r="F279" s="237">
        <v>9.3000000000000007</v>
      </c>
      <c r="G279" s="37"/>
      <c r="H279" s="38"/>
    </row>
    <row r="280" s="2" customFormat="1" ht="16.8" customHeight="1">
      <c r="A280" s="37"/>
      <c r="B280" s="38"/>
      <c r="C280" s="236" t="s">
        <v>175</v>
      </c>
      <c r="D280" s="236" t="s">
        <v>363</v>
      </c>
      <c r="E280" s="18" t="s">
        <v>1</v>
      </c>
      <c r="F280" s="237">
        <v>37.030000000000001</v>
      </c>
      <c r="G280" s="37"/>
      <c r="H280" s="38"/>
    </row>
    <row r="281" s="2" customFormat="1" ht="16.8" customHeight="1">
      <c r="A281" s="37"/>
      <c r="B281" s="38"/>
      <c r="C281" s="238" t="s">
        <v>2992</v>
      </c>
      <c r="D281" s="37"/>
      <c r="E281" s="37"/>
      <c r="F281" s="37"/>
      <c r="G281" s="37"/>
      <c r="H281" s="38"/>
    </row>
    <row r="282" s="2" customFormat="1" ht="16.8" customHeight="1">
      <c r="A282" s="37"/>
      <c r="B282" s="38"/>
      <c r="C282" s="236" t="s">
        <v>2166</v>
      </c>
      <c r="D282" s="236" t="s">
        <v>2167</v>
      </c>
      <c r="E282" s="18" t="s">
        <v>342</v>
      </c>
      <c r="F282" s="237">
        <v>42.979999999999997</v>
      </c>
      <c r="G282" s="37"/>
      <c r="H282" s="38"/>
    </row>
    <row r="283" s="2" customFormat="1" ht="16.8" customHeight="1">
      <c r="A283" s="37"/>
      <c r="B283" s="38"/>
      <c r="C283" s="236" t="s">
        <v>595</v>
      </c>
      <c r="D283" s="236" t="s">
        <v>596</v>
      </c>
      <c r="E283" s="18" t="s">
        <v>359</v>
      </c>
      <c r="F283" s="237">
        <v>5.5549999999999997</v>
      </c>
      <c r="G283" s="37"/>
      <c r="H283" s="38"/>
    </row>
    <row r="284" s="2" customFormat="1" ht="16.8" customHeight="1">
      <c r="A284" s="37"/>
      <c r="B284" s="38"/>
      <c r="C284" s="236" t="s">
        <v>2174</v>
      </c>
      <c r="D284" s="236" t="s">
        <v>2175</v>
      </c>
      <c r="E284" s="18" t="s">
        <v>342</v>
      </c>
      <c r="F284" s="237">
        <v>40.732999999999997</v>
      </c>
      <c r="G284" s="37"/>
      <c r="H284" s="38"/>
    </row>
    <row r="285" s="2" customFormat="1" ht="16.8" customHeight="1">
      <c r="A285" s="37"/>
      <c r="B285" s="38"/>
      <c r="C285" s="232" t="s">
        <v>178</v>
      </c>
      <c r="D285" s="233" t="s">
        <v>179</v>
      </c>
      <c r="E285" s="234" t="s">
        <v>1</v>
      </c>
      <c r="F285" s="235">
        <v>5.9500000000000002</v>
      </c>
      <c r="G285" s="37"/>
      <c r="H285" s="38"/>
    </row>
    <row r="286" s="2" customFormat="1" ht="16.8" customHeight="1">
      <c r="A286" s="37"/>
      <c r="B286" s="38"/>
      <c r="C286" s="236" t="s">
        <v>1</v>
      </c>
      <c r="D286" s="236" t="s">
        <v>2172</v>
      </c>
      <c r="E286" s="18" t="s">
        <v>1</v>
      </c>
      <c r="F286" s="237">
        <v>5.9500000000000002</v>
      </c>
      <c r="G286" s="37"/>
      <c r="H286" s="38"/>
    </row>
    <row r="287" s="2" customFormat="1" ht="16.8" customHeight="1">
      <c r="A287" s="37"/>
      <c r="B287" s="38"/>
      <c r="C287" s="236" t="s">
        <v>178</v>
      </c>
      <c r="D287" s="236" t="s">
        <v>363</v>
      </c>
      <c r="E287" s="18" t="s">
        <v>1</v>
      </c>
      <c r="F287" s="237">
        <v>5.9500000000000002</v>
      </c>
      <c r="G287" s="37"/>
      <c r="H287" s="38"/>
    </row>
    <row r="288" s="2" customFormat="1" ht="16.8" customHeight="1">
      <c r="A288" s="37"/>
      <c r="B288" s="38"/>
      <c r="C288" s="238" t="s">
        <v>2992</v>
      </c>
      <c r="D288" s="37"/>
      <c r="E288" s="37"/>
      <c r="F288" s="37"/>
      <c r="G288" s="37"/>
      <c r="H288" s="38"/>
    </row>
    <row r="289" s="2" customFormat="1" ht="16.8" customHeight="1">
      <c r="A289" s="37"/>
      <c r="B289" s="38"/>
      <c r="C289" s="236" t="s">
        <v>2166</v>
      </c>
      <c r="D289" s="236" t="s">
        <v>2167</v>
      </c>
      <c r="E289" s="18" t="s">
        <v>342</v>
      </c>
      <c r="F289" s="237">
        <v>42.979999999999997</v>
      </c>
      <c r="G289" s="37"/>
      <c r="H289" s="38"/>
    </row>
    <row r="290" s="2" customFormat="1" ht="16.8" customHeight="1">
      <c r="A290" s="37"/>
      <c r="B290" s="38"/>
      <c r="C290" s="236" t="s">
        <v>2179</v>
      </c>
      <c r="D290" s="236" t="s">
        <v>2180</v>
      </c>
      <c r="E290" s="18" t="s">
        <v>342</v>
      </c>
      <c r="F290" s="237">
        <v>6.5449999999999999</v>
      </c>
      <c r="G290" s="37"/>
      <c r="H290" s="38"/>
    </row>
    <row r="291" s="2" customFormat="1" ht="16.8" customHeight="1">
      <c r="A291" s="37"/>
      <c r="B291" s="38"/>
      <c r="C291" s="232" t="s">
        <v>181</v>
      </c>
      <c r="D291" s="233" t="s">
        <v>182</v>
      </c>
      <c r="E291" s="234" t="s">
        <v>1</v>
      </c>
      <c r="F291" s="235">
        <v>55.380000000000003</v>
      </c>
      <c r="G291" s="37"/>
      <c r="H291" s="38"/>
    </row>
    <row r="292" s="2" customFormat="1" ht="16.8" customHeight="1">
      <c r="A292" s="37"/>
      <c r="B292" s="38"/>
      <c r="C292" s="236" t="s">
        <v>1</v>
      </c>
      <c r="D292" s="236" t="s">
        <v>2315</v>
      </c>
      <c r="E292" s="18" t="s">
        <v>1</v>
      </c>
      <c r="F292" s="237">
        <v>14</v>
      </c>
      <c r="G292" s="37"/>
      <c r="H292" s="38"/>
    </row>
    <row r="293" s="2" customFormat="1" ht="16.8" customHeight="1">
      <c r="A293" s="37"/>
      <c r="B293" s="38"/>
      <c r="C293" s="236" t="s">
        <v>1</v>
      </c>
      <c r="D293" s="236" t="s">
        <v>621</v>
      </c>
      <c r="E293" s="18" t="s">
        <v>1</v>
      </c>
      <c r="F293" s="237">
        <v>22</v>
      </c>
      <c r="G293" s="37"/>
      <c r="H293" s="38"/>
    </row>
    <row r="294" s="2" customFormat="1" ht="16.8" customHeight="1">
      <c r="A294" s="37"/>
      <c r="B294" s="38"/>
      <c r="C294" s="236" t="s">
        <v>1</v>
      </c>
      <c r="D294" s="236" t="s">
        <v>2316</v>
      </c>
      <c r="E294" s="18" t="s">
        <v>1</v>
      </c>
      <c r="F294" s="237">
        <v>19.379999999999999</v>
      </c>
      <c r="G294" s="37"/>
      <c r="H294" s="38"/>
    </row>
    <row r="295" s="2" customFormat="1" ht="16.8" customHeight="1">
      <c r="A295" s="37"/>
      <c r="B295" s="38"/>
      <c r="C295" s="236" t="s">
        <v>181</v>
      </c>
      <c r="D295" s="236" t="s">
        <v>363</v>
      </c>
      <c r="E295" s="18" t="s">
        <v>1</v>
      </c>
      <c r="F295" s="237">
        <v>55.380000000000003</v>
      </c>
      <c r="G295" s="37"/>
      <c r="H295" s="38"/>
    </row>
    <row r="296" s="2" customFormat="1" ht="16.8" customHeight="1">
      <c r="A296" s="37"/>
      <c r="B296" s="38"/>
      <c r="C296" s="238" t="s">
        <v>2992</v>
      </c>
      <c r="D296" s="37"/>
      <c r="E296" s="37"/>
      <c r="F296" s="37"/>
      <c r="G296" s="37"/>
      <c r="H296" s="38"/>
    </row>
    <row r="297" s="2" customFormat="1" ht="16.8" customHeight="1">
      <c r="A297" s="37"/>
      <c r="B297" s="38"/>
      <c r="C297" s="236" t="s">
        <v>2312</v>
      </c>
      <c r="D297" s="236" t="s">
        <v>2313</v>
      </c>
      <c r="E297" s="18" t="s">
        <v>433</v>
      </c>
      <c r="F297" s="237">
        <v>55.380000000000003</v>
      </c>
      <c r="G297" s="37"/>
      <c r="H297" s="38"/>
    </row>
    <row r="298" s="2" customFormat="1" ht="16.8" customHeight="1">
      <c r="A298" s="37"/>
      <c r="B298" s="38"/>
      <c r="C298" s="236" t="s">
        <v>2318</v>
      </c>
      <c r="D298" s="236" t="s">
        <v>2319</v>
      </c>
      <c r="E298" s="18" t="s">
        <v>433</v>
      </c>
      <c r="F298" s="237">
        <v>55.380000000000003</v>
      </c>
      <c r="G298" s="37"/>
      <c r="H298" s="38"/>
    </row>
    <row r="299" s="2" customFormat="1">
      <c r="A299" s="37"/>
      <c r="B299" s="38"/>
      <c r="C299" s="236" t="s">
        <v>2337</v>
      </c>
      <c r="D299" s="236" t="s">
        <v>2338</v>
      </c>
      <c r="E299" s="18" t="s">
        <v>342</v>
      </c>
      <c r="F299" s="237">
        <v>177.75100000000001</v>
      </c>
      <c r="G299" s="37"/>
      <c r="H299" s="38"/>
    </row>
    <row r="300" s="2" customFormat="1" ht="16.8" customHeight="1">
      <c r="A300" s="37"/>
      <c r="B300" s="38"/>
      <c r="C300" s="232" t="s">
        <v>184</v>
      </c>
      <c r="D300" s="233" t="s">
        <v>185</v>
      </c>
      <c r="E300" s="234" t="s">
        <v>1</v>
      </c>
      <c r="F300" s="235">
        <v>30.829999999999998</v>
      </c>
      <c r="G300" s="37"/>
      <c r="H300" s="38"/>
    </row>
    <row r="301" s="2" customFormat="1" ht="16.8" customHeight="1">
      <c r="A301" s="37"/>
      <c r="B301" s="38"/>
      <c r="C301" s="236" t="s">
        <v>1</v>
      </c>
      <c r="D301" s="236" t="s">
        <v>2330</v>
      </c>
      <c r="E301" s="18" t="s">
        <v>1</v>
      </c>
      <c r="F301" s="237">
        <v>13.44</v>
      </c>
      <c r="G301" s="37"/>
      <c r="H301" s="38"/>
    </row>
    <row r="302" s="2" customFormat="1" ht="16.8" customHeight="1">
      <c r="A302" s="37"/>
      <c r="B302" s="38"/>
      <c r="C302" s="236" t="s">
        <v>1</v>
      </c>
      <c r="D302" s="236" t="s">
        <v>2331</v>
      </c>
      <c r="E302" s="18" t="s">
        <v>1</v>
      </c>
      <c r="F302" s="237">
        <v>17.390000000000001</v>
      </c>
      <c r="G302" s="37"/>
      <c r="H302" s="38"/>
    </row>
    <row r="303" s="2" customFormat="1" ht="16.8" customHeight="1">
      <c r="A303" s="37"/>
      <c r="B303" s="38"/>
      <c r="C303" s="236" t="s">
        <v>184</v>
      </c>
      <c r="D303" s="236" t="s">
        <v>363</v>
      </c>
      <c r="E303" s="18" t="s">
        <v>1</v>
      </c>
      <c r="F303" s="237">
        <v>30.829999999999998</v>
      </c>
      <c r="G303" s="37"/>
      <c r="H303" s="38"/>
    </row>
    <row r="304" s="2" customFormat="1" ht="16.8" customHeight="1">
      <c r="A304" s="37"/>
      <c r="B304" s="38"/>
      <c r="C304" s="238" t="s">
        <v>2992</v>
      </c>
      <c r="D304" s="37"/>
      <c r="E304" s="37"/>
      <c r="F304" s="37"/>
      <c r="G304" s="37"/>
      <c r="H304" s="38"/>
    </row>
    <row r="305" s="2" customFormat="1">
      <c r="A305" s="37"/>
      <c r="B305" s="38"/>
      <c r="C305" s="236" t="s">
        <v>2327</v>
      </c>
      <c r="D305" s="236" t="s">
        <v>2328</v>
      </c>
      <c r="E305" s="18" t="s">
        <v>433</v>
      </c>
      <c r="F305" s="237">
        <v>30.829999999999998</v>
      </c>
      <c r="G305" s="37"/>
      <c r="H305" s="38"/>
    </row>
    <row r="306" s="2" customFormat="1">
      <c r="A306" s="37"/>
      <c r="B306" s="38"/>
      <c r="C306" s="236" t="s">
        <v>2337</v>
      </c>
      <c r="D306" s="236" t="s">
        <v>2338</v>
      </c>
      <c r="E306" s="18" t="s">
        <v>342</v>
      </c>
      <c r="F306" s="237">
        <v>177.75100000000001</v>
      </c>
      <c r="G306" s="37"/>
      <c r="H306" s="38"/>
    </row>
    <row r="307" s="2" customFormat="1" ht="16.8" customHeight="1">
      <c r="A307" s="37"/>
      <c r="B307" s="38"/>
      <c r="C307" s="232" t="s">
        <v>187</v>
      </c>
      <c r="D307" s="233" t="s">
        <v>188</v>
      </c>
      <c r="E307" s="234" t="s">
        <v>1</v>
      </c>
      <c r="F307" s="235">
        <v>107.47799999999999</v>
      </c>
      <c r="G307" s="37"/>
      <c r="H307" s="38"/>
    </row>
    <row r="308" s="2" customFormat="1" ht="16.8" customHeight="1">
      <c r="A308" s="37"/>
      <c r="B308" s="38"/>
      <c r="C308" s="236" t="s">
        <v>1</v>
      </c>
      <c r="D308" s="236" t="s">
        <v>2443</v>
      </c>
      <c r="E308" s="18" t="s">
        <v>1</v>
      </c>
      <c r="F308" s="237">
        <v>16.59</v>
      </c>
      <c r="G308" s="37"/>
      <c r="H308" s="38"/>
    </row>
    <row r="309" s="2" customFormat="1" ht="16.8" customHeight="1">
      <c r="A309" s="37"/>
      <c r="B309" s="38"/>
      <c r="C309" s="236" t="s">
        <v>1</v>
      </c>
      <c r="D309" s="236" t="s">
        <v>2444</v>
      </c>
      <c r="E309" s="18" t="s">
        <v>1</v>
      </c>
      <c r="F309" s="237">
        <v>12.029999999999999</v>
      </c>
      <c r="G309" s="37"/>
      <c r="H309" s="38"/>
    </row>
    <row r="310" s="2" customFormat="1" ht="16.8" customHeight="1">
      <c r="A310" s="37"/>
      <c r="B310" s="38"/>
      <c r="C310" s="236" t="s">
        <v>1</v>
      </c>
      <c r="D310" s="236" t="s">
        <v>2445</v>
      </c>
      <c r="E310" s="18" t="s">
        <v>1</v>
      </c>
      <c r="F310" s="237">
        <v>2.25</v>
      </c>
      <c r="G310" s="37"/>
      <c r="H310" s="38"/>
    </row>
    <row r="311" s="2" customFormat="1" ht="16.8" customHeight="1">
      <c r="A311" s="37"/>
      <c r="B311" s="38"/>
      <c r="C311" s="236" t="s">
        <v>1</v>
      </c>
      <c r="D311" s="236" t="s">
        <v>2446</v>
      </c>
      <c r="E311" s="18" t="s">
        <v>1</v>
      </c>
      <c r="F311" s="237">
        <v>20.268000000000001</v>
      </c>
      <c r="G311" s="37"/>
      <c r="H311" s="38"/>
    </row>
    <row r="312" s="2" customFormat="1" ht="16.8" customHeight="1">
      <c r="A312" s="37"/>
      <c r="B312" s="38"/>
      <c r="C312" s="236" t="s">
        <v>1</v>
      </c>
      <c r="D312" s="236" t="s">
        <v>2447</v>
      </c>
      <c r="E312" s="18" t="s">
        <v>1</v>
      </c>
      <c r="F312" s="237">
        <v>40.32</v>
      </c>
      <c r="G312" s="37"/>
      <c r="H312" s="38"/>
    </row>
    <row r="313" s="2" customFormat="1" ht="16.8" customHeight="1">
      <c r="A313" s="37"/>
      <c r="B313" s="38"/>
      <c r="C313" s="236" t="s">
        <v>1</v>
      </c>
      <c r="D313" s="236" t="s">
        <v>2448</v>
      </c>
      <c r="E313" s="18" t="s">
        <v>1</v>
      </c>
      <c r="F313" s="237">
        <v>16.02</v>
      </c>
      <c r="G313" s="37"/>
      <c r="H313" s="38"/>
    </row>
    <row r="314" s="2" customFormat="1" ht="16.8" customHeight="1">
      <c r="A314" s="37"/>
      <c r="B314" s="38"/>
      <c r="C314" s="236" t="s">
        <v>187</v>
      </c>
      <c r="D314" s="236" t="s">
        <v>363</v>
      </c>
      <c r="E314" s="18" t="s">
        <v>1</v>
      </c>
      <c r="F314" s="237">
        <v>107.47799999999999</v>
      </c>
      <c r="G314" s="37"/>
      <c r="H314" s="38"/>
    </row>
    <row r="315" s="2" customFormat="1" ht="16.8" customHeight="1">
      <c r="A315" s="37"/>
      <c r="B315" s="38"/>
      <c r="C315" s="238" t="s">
        <v>2992</v>
      </c>
      <c r="D315" s="37"/>
      <c r="E315" s="37"/>
      <c r="F315" s="37"/>
      <c r="G315" s="37"/>
      <c r="H315" s="38"/>
    </row>
    <row r="316" s="2" customFormat="1" ht="16.8" customHeight="1">
      <c r="A316" s="37"/>
      <c r="B316" s="38"/>
      <c r="C316" s="236" t="s">
        <v>2440</v>
      </c>
      <c r="D316" s="236" t="s">
        <v>2441</v>
      </c>
      <c r="E316" s="18" t="s">
        <v>342</v>
      </c>
      <c r="F316" s="237">
        <v>107.47799999999999</v>
      </c>
      <c r="G316" s="37"/>
      <c r="H316" s="38"/>
    </row>
    <row r="317" s="2" customFormat="1" ht="16.8" customHeight="1">
      <c r="A317" s="37"/>
      <c r="B317" s="38"/>
      <c r="C317" s="236" t="s">
        <v>2470</v>
      </c>
      <c r="D317" s="236" t="s">
        <v>2471</v>
      </c>
      <c r="E317" s="18" t="s">
        <v>342</v>
      </c>
      <c r="F317" s="237">
        <v>107.47799999999999</v>
      </c>
      <c r="G317" s="37"/>
      <c r="H317" s="38"/>
    </row>
    <row r="318" s="2" customFormat="1">
      <c r="A318" s="37"/>
      <c r="B318" s="38"/>
      <c r="C318" s="236" t="s">
        <v>2337</v>
      </c>
      <c r="D318" s="236" t="s">
        <v>2338</v>
      </c>
      <c r="E318" s="18" t="s">
        <v>342</v>
      </c>
      <c r="F318" s="237">
        <v>118.226</v>
      </c>
      <c r="G318" s="37"/>
      <c r="H318" s="38"/>
    </row>
    <row r="319" s="2" customFormat="1" ht="16.8" customHeight="1">
      <c r="A319" s="37"/>
      <c r="B319" s="38"/>
      <c r="C319" s="232" t="s">
        <v>190</v>
      </c>
      <c r="D319" s="233" t="s">
        <v>191</v>
      </c>
      <c r="E319" s="234" t="s">
        <v>1</v>
      </c>
      <c r="F319" s="235">
        <v>59.060000000000002</v>
      </c>
      <c r="G319" s="37"/>
      <c r="H319" s="38"/>
    </row>
    <row r="320" s="2" customFormat="1" ht="16.8" customHeight="1">
      <c r="A320" s="37"/>
      <c r="B320" s="38"/>
      <c r="C320" s="236" t="s">
        <v>1</v>
      </c>
      <c r="D320" s="236" t="s">
        <v>2395</v>
      </c>
      <c r="E320" s="18" t="s">
        <v>1</v>
      </c>
      <c r="F320" s="237">
        <v>17.800000000000001</v>
      </c>
      <c r="G320" s="37"/>
      <c r="H320" s="38"/>
    </row>
    <row r="321" s="2" customFormat="1" ht="16.8" customHeight="1">
      <c r="A321" s="37"/>
      <c r="B321" s="38"/>
      <c r="C321" s="236" t="s">
        <v>1</v>
      </c>
      <c r="D321" s="236" t="s">
        <v>2396</v>
      </c>
      <c r="E321" s="18" t="s">
        <v>1</v>
      </c>
      <c r="F321" s="237">
        <v>14.859999999999999</v>
      </c>
      <c r="G321" s="37"/>
      <c r="H321" s="38"/>
    </row>
    <row r="322" s="2" customFormat="1" ht="16.8" customHeight="1">
      <c r="A322" s="37"/>
      <c r="B322" s="38"/>
      <c r="C322" s="236" t="s">
        <v>1</v>
      </c>
      <c r="D322" s="236" t="s">
        <v>2397</v>
      </c>
      <c r="E322" s="18" t="s">
        <v>1</v>
      </c>
      <c r="F322" s="237">
        <v>26.399999999999999</v>
      </c>
      <c r="G322" s="37"/>
      <c r="H322" s="38"/>
    </row>
    <row r="323" s="2" customFormat="1" ht="16.8" customHeight="1">
      <c r="A323" s="37"/>
      <c r="B323" s="38"/>
      <c r="C323" s="236" t="s">
        <v>190</v>
      </c>
      <c r="D323" s="236" t="s">
        <v>363</v>
      </c>
      <c r="E323" s="18" t="s">
        <v>1</v>
      </c>
      <c r="F323" s="237">
        <v>59.060000000000002</v>
      </c>
      <c r="G323" s="37"/>
      <c r="H323" s="38"/>
    </row>
    <row r="324" s="2" customFormat="1" ht="16.8" customHeight="1">
      <c r="A324" s="37"/>
      <c r="B324" s="38"/>
      <c r="C324" s="238" t="s">
        <v>2992</v>
      </c>
      <c r="D324" s="37"/>
      <c r="E324" s="37"/>
      <c r="F324" s="37"/>
      <c r="G324" s="37"/>
      <c r="H324" s="38"/>
    </row>
    <row r="325" s="2" customFormat="1" ht="16.8" customHeight="1">
      <c r="A325" s="37"/>
      <c r="B325" s="38"/>
      <c r="C325" s="236" t="s">
        <v>2392</v>
      </c>
      <c r="D325" s="236" t="s">
        <v>2393</v>
      </c>
      <c r="E325" s="18" t="s">
        <v>433</v>
      </c>
      <c r="F325" s="237">
        <v>59.060000000000002</v>
      </c>
      <c r="G325" s="37"/>
      <c r="H325" s="38"/>
    </row>
    <row r="326" s="2" customFormat="1" ht="16.8" customHeight="1">
      <c r="A326" s="37"/>
      <c r="B326" s="38"/>
      <c r="C326" s="236" t="s">
        <v>2399</v>
      </c>
      <c r="D326" s="236" t="s">
        <v>2400</v>
      </c>
      <c r="E326" s="18" t="s">
        <v>433</v>
      </c>
      <c r="F326" s="237">
        <v>62.012999999999998</v>
      </c>
      <c r="G326" s="37"/>
      <c r="H326" s="38"/>
    </row>
    <row r="327" s="2" customFormat="1" ht="16.8" customHeight="1">
      <c r="A327" s="37"/>
      <c r="B327" s="38"/>
      <c r="C327" s="232" t="s">
        <v>193</v>
      </c>
      <c r="D327" s="233" t="s">
        <v>194</v>
      </c>
      <c r="E327" s="234" t="s">
        <v>1</v>
      </c>
      <c r="F327" s="235">
        <v>31.050000000000001</v>
      </c>
      <c r="G327" s="37"/>
      <c r="H327" s="38"/>
    </row>
    <row r="328" s="2" customFormat="1" ht="16.8" customHeight="1">
      <c r="A328" s="37"/>
      <c r="B328" s="38"/>
      <c r="C328" s="236" t="s">
        <v>1</v>
      </c>
      <c r="D328" s="236" t="s">
        <v>435</v>
      </c>
      <c r="E328" s="18" t="s">
        <v>1</v>
      </c>
      <c r="F328" s="237">
        <v>4.21</v>
      </c>
      <c r="G328" s="37"/>
      <c r="H328" s="38"/>
    </row>
    <row r="329" s="2" customFormat="1" ht="16.8" customHeight="1">
      <c r="A329" s="37"/>
      <c r="B329" s="38"/>
      <c r="C329" s="236" t="s">
        <v>1</v>
      </c>
      <c r="D329" s="236" t="s">
        <v>436</v>
      </c>
      <c r="E329" s="18" t="s">
        <v>1</v>
      </c>
      <c r="F329" s="237">
        <v>9.6699999999999999</v>
      </c>
      <c r="G329" s="37"/>
      <c r="H329" s="38"/>
    </row>
    <row r="330" s="2" customFormat="1" ht="16.8" customHeight="1">
      <c r="A330" s="37"/>
      <c r="B330" s="38"/>
      <c r="C330" s="236" t="s">
        <v>1</v>
      </c>
      <c r="D330" s="236" t="s">
        <v>438</v>
      </c>
      <c r="E330" s="18" t="s">
        <v>1</v>
      </c>
      <c r="F330" s="237">
        <v>3.9700000000000002</v>
      </c>
      <c r="G330" s="37"/>
      <c r="H330" s="38"/>
    </row>
    <row r="331" s="2" customFormat="1" ht="16.8" customHeight="1">
      <c r="A331" s="37"/>
      <c r="B331" s="38"/>
      <c r="C331" s="236" t="s">
        <v>1</v>
      </c>
      <c r="D331" s="236" t="s">
        <v>440</v>
      </c>
      <c r="E331" s="18" t="s">
        <v>1</v>
      </c>
      <c r="F331" s="237">
        <v>13.199999999999999</v>
      </c>
      <c r="G331" s="37"/>
      <c r="H331" s="38"/>
    </row>
    <row r="332" s="2" customFormat="1" ht="16.8" customHeight="1">
      <c r="A332" s="37"/>
      <c r="B332" s="38"/>
      <c r="C332" s="236" t="s">
        <v>193</v>
      </c>
      <c r="D332" s="236" t="s">
        <v>442</v>
      </c>
      <c r="E332" s="18" t="s">
        <v>1</v>
      </c>
      <c r="F332" s="237">
        <v>31.050000000000001</v>
      </c>
      <c r="G332" s="37"/>
      <c r="H332" s="38"/>
    </row>
    <row r="333" s="2" customFormat="1" ht="16.8" customHeight="1">
      <c r="A333" s="37"/>
      <c r="B333" s="38"/>
      <c r="C333" s="238" t="s">
        <v>2992</v>
      </c>
      <c r="D333" s="37"/>
      <c r="E333" s="37"/>
      <c r="F333" s="37"/>
      <c r="G333" s="37"/>
      <c r="H333" s="38"/>
    </row>
    <row r="334" s="2" customFormat="1" ht="16.8" customHeight="1">
      <c r="A334" s="37"/>
      <c r="B334" s="38"/>
      <c r="C334" s="236" t="s">
        <v>431</v>
      </c>
      <c r="D334" s="236" t="s">
        <v>432</v>
      </c>
      <c r="E334" s="18" t="s">
        <v>433</v>
      </c>
      <c r="F334" s="237">
        <v>31.050000000000001</v>
      </c>
      <c r="G334" s="37"/>
      <c r="H334" s="38"/>
    </row>
    <row r="335" s="2" customFormat="1" ht="16.8" customHeight="1">
      <c r="A335" s="37"/>
      <c r="B335" s="38"/>
      <c r="C335" s="236" t="s">
        <v>416</v>
      </c>
      <c r="D335" s="236" t="s">
        <v>417</v>
      </c>
      <c r="E335" s="18" t="s">
        <v>359</v>
      </c>
      <c r="F335" s="237">
        <v>4.6580000000000004</v>
      </c>
      <c r="G335" s="37"/>
      <c r="H335" s="38"/>
    </row>
    <row r="336" s="2" customFormat="1">
      <c r="A336" s="37"/>
      <c r="B336" s="38"/>
      <c r="C336" s="236" t="s">
        <v>421</v>
      </c>
      <c r="D336" s="236" t="s">
        <v>422</v>
      </c>
      <c r="E336" s="18" t="s">
        <v>342</v>
      </c>
      <c r="F336" s="237">
        <v>49.68</v>
      </c>
      <c r="G336" s="37"/>
      <c r="H336" s="38"/>
    </row>
    <row r="337" s="2" customFormat="1" ht="16.8" customHeight="1">
      <c r="A337" s="37"/>
      <c r="B337" s="38"/>
      <c r="C337" s="236" t="s">
        <v>426</v>
      </c>
      <c r="D337" s="236" t="s">
        <v>427</v>
      </c>
      <c r="E337" s="18" t="s">
        <v>342</v>
      </c>
      <c r="F337" s="237">
        <v>54.648000000000003</v>
      </c>
      <c r="G337" s="37"/>
      <c r="H337" s="38"/>
    </row>
    <row r="338" s="2" customFormat="1" ht="16.8" customHeight="1">
      <c r="A338" s="37"/>
      <c r="B338" s="38"/>
      <c r="C338" s="232" t="s">
        <v>196</v>
      </c>
      <c r="D338" s="233" t="s">
        <v>197</v>
      </c>
      <c r="E338" s="234" t="s">
        <v>1</v>
      </c>
      <c r="F338" s="235">
        <v>24.98</v>
      </c>
      <c r="G338" s="37"/>
      <c r="H338" s="38"/>
    </row>
    <row r="339" s="2" customFormat="1" ht="16.8" customHeight="1">
      <c r="A339" s="37"/>
      <c r="B339" s="38"/>
      <c r="C339" s="236" t="s">
        <v>196</v>
      </c>
      <c r="D339" s="236" t="s">
        <v>1448</v>
      </c>
      <c r="E339" s="18" t="s">
        <v>1</v>
      </c>
      <c r="F339" s="237">
        <v>24.98</v>
      </c>
      <c r="G339" s="37"/>
      <c r="H339" s="38"/>
    </row>
    <row r="340" s="2" customFormat="1" ht="16.8" customHeight="1">
      <c r="A340" s="37"/>
      <c r="B340" s="38"/>
      <c r="C340" s="238" t="s">
        <v>2992</v>
      </c>
      <c r="D340" s="37"/>
      <c r="E340" s="37"/>
      <c r="F340" s="37"/>
      <c r="G340" s="37"/>
      <c r="H340" s="38"/>
    </row>
    <row r="341" s="2" customFormat="1" ht="16.8" customHeight="1">
      <c r="A341" s="37"/>
      <c r="B341" s="38"/>
      <c r="C341" s="236" t="s">
        <v>1445</v>
      </c>
      <c r="D341" s="236" t="s">
        <v>1446</v>
      </c>
      <c r="E341" s="18" t="s">
        <v>433</v>
      </c>
      <c r="F341" s="237">
        <v>95.140000000000001</v>
      </c>
      <c r="G341" s="37"/>
      <c r="H341" s="38"/>
    </row>
    <row r="342" s="2" customFormat="1">
      <c r="A342" s="37"/>
      <c r="B342" s="38"/>
      <c r="C342" s="236" t="s">
        <v>1385</v>
      </c>
      <c r="D342" s="236" t="s">
        <v>1386</v>
      </c>
      <c r="E342" s="18" t="s">
        <v>359</v>
      </c>
      <c r="F342" s="237">
        <v>4.6040000000000001</v>
      </c>
      <c r="G342" s="37"/>
      <c r="H342" s="38"/>
    </row>
    <row r="343" s="2" customFormat="1" ht="16.8" customHeight="1">
      <c r="A343" s="37"/>
      <c r="B343" s="38"/>
      <c r="C343" s="236" t="s">
        <v>1503</v>
      </c>
      <c r="D343" s="236" t="s">
        <v>1504</v>
      </c>
      <c r="E343" s="18" t="s">
        <v>359</v>
      </c>
      <c r="F343" s="237">
        <v>3.988</v>
      </c>
      <c r="G343" s="37"/>
      <c r="H343" s="38"/>
    </row>
    <row r="344" s="2" customFormat="1" ht="16.8" customHeight="1">
      <c r="A344" s="37"/>
      <c r="B344" s="38"/>
      <c r="C344" s="236" t="s">
        <v>1508</v>
      </c>
      <c r="D344" s="236" t="s">
        <v>1509</v>
      </c>
      <c r="E344" s="18" t="s">
        <v>359</v>
      </c>
      <c r="F344" s="237">
        <v>0.90800000000000003</v>
      </c>
      <c r="G344" s="37"/>
      <c r="H344" s="38"/>
    </row>
    <row r="345" s="2" customFormat="1" ht="16.8" customHeight="1">
      <c r="A345" s="37"/>
      <c r="B345" s="38"/>
      <c r="C345" s="232" t="s">
        <v>199</v>
      </c>
      <c r="D345" s="233" t="s">
        <v>200</v>
      </c>
      <c r="E345" s="234" t="s">
        <v>1</v>
      </c>
      <c r="F345" s="235">
        <v>28.960000000000001</v>
      </c>
      <c r="G345" s="37"/>
      <c r="H345" s="38"/>
    </row>
    <row r="346" s="2" customFormat="1" ht="16.8" customHeight="1">
      <c r="A346" s="37"/>
      <c r="B346" s="38"/>
      <c r="C346" s="236" t="s">
        <v>199</v>
      </c>
      <c r="D346" s="236" t="s">
        <v>1449</v>
      </c>
      <c r="E346" s="18" t="s">
        <v>1</v>
      </c>
      <c r="F346" s="237">
        <v>28.960000000000001</v>
      </c>
      <c r="G346" s="37"/>
      <c r="H346" s="38"/>
    </row>
    <row r="347" s="2" customFormat="1" ht="16.8" customHeight="1">
      <c r="A347" s="37"/>
      <c r="B347" s="38"/>
      <c r="C347" s="238" t="s">
        <v>2992</v>
      </c>
      <c r="D347" s="37"/>
      <c r="E347" s="37"/>
      <c r="F347" s="37"/>
      <c r="G347" s="37"/>
      <c r="H347" s="38"/>
    </row>
    <row r="348" s="2" customFormat="1" ht="16.8" customHeight="1">
      <c r="A348" s="37"/>
      <c r="B348" s="38"/>
      <c r="C348" s="236" t="s">
        <v>1445</v>
      </c>
      <c r="D348" s="236" t="s">
        <v>1446</v>
      </c>
      <c r="E348" s="18" t="s">
        <v>433</v>
      </c>
      <c r="F348" s="237">
        <v>95.140000000000001</v>
      </c>
      <c r="G348" s="37"/>
      <c r="H348" s="38"/>
    </row>
    <row r="349" s="2" customFormat="1">
      <c r="A349" s="37"/>
      <c r="B349" s="38"/>
      <c r="C349" s="236" t="s">
        <v>1385</v>
      </c>
      <c r="D349" s="236" t="s">
        <v>1386</v>
      </c>
      <c r="E349" s="18" t="s">
        <v>359</v>
      </c>
      <c r="F349" s="237">
        <v>4.6040000000000001</v>
      </c>
      <c r="G349" s="37"/>
      <c r="H349" s="38"/>
    </row>
    <row r="350" s="2" customFormat="1" ht="16.8" customHeight="1">
      <c r="A350" s="37"/>
      <c r="B350" s="38"/>
      <c r="C350" s="236" t="s">
        <v>1503</v>
      </c>
      <c r="D350" s="236" t="s">
        <v>1504</v>
      </c>
      <c r="E350" s="18" t="s">
        <v>359</v>
      </c>
      <c r="F350" s="237">
        <v>3.988</v>
      </c>
      <c r="G350" s="37"/>
      <c r="H350" s="38"/>
    </row>
    <row r="351" s="2" customFormat="1" ht="16.8" customHeight="1">
      <c r="A351" s="37"/>
      <c r="B351" s="38"/>
      <c r="C351" s="236" t="s">
        <v>1508</v>
      </c>
      <c r="D351" s="236" t="s">
        <v>1509</v>
      </c>
      <c r="E351" s="18" t="s">
        <v>359</v>
      </c>
      <c r="F351" s="237">
        <v>0.90800000000000003</v>
      </c>
      <c r="G351" s="37"/>
      <c r="H351" s="38"/>
    </row>
    <row r="352" s="2" customFormat="1" ht="16.8" customHeight="1">
      <c r="A352" s="37"/>
      <c r="B352" s="38"/>
      <c r="C352" s="232" t="s">
        <v>202</v>
      </c>
      <c r="D352" s="233" t="s">
        <v>203</v>
      </c>
      <c r="E352" s="234" t="s">
        <v>1</v>
      </c>
      <c r="F352" s="235">
        <v>24.199999999999999</v>
      </c>
      <c r="G352" s="37"/>
      <c r="H352" s="38"/>
    </row>
    <row r="353" s="2" customFormat="1" ht="16.8" customHeight="1">
      <c r="A353" s="37"/>
      <c r="B353" s="38"/>
      <c r="C353" s="236" t="s">
        <v>202</v>
      </c>
      <c r="D353" s="236" t="s">
        <v>1450</v>
      </c>
      <c r="E353" s="18" t="s">
        <v>1</v>
      </c>
      <c r="F353" s="237">
        <v>24.199999999999999</v>
      </c>
      <c r="G353" s="37"/>
      <c r="H353" s="38"/>
    </row>
    <row r="354" s="2" customFormat="1" ht="16.8" customHeight="1">
      <c r="A354" s="37"/>
      <c r="B354" s="38"/>
      <c r="C354" s="238" t="s">
        <v>2992</v>
      </c>
      <c r="D354" s="37"/>
      <c r="E354" s="37"/>
      <c r="F354" s="37"/>
      <c r="G354" s="37"/>
      <c r="H354" s="38"/>
    </row>
    <row r="355" s="2" customFormat="1" ht="16.8" customHeight="1">
      <c r="A355" s="37"/>
      <c r="B355" s="38"/>
      <c r="C355" s="236" t="s">
        <v>1445</v>
      </c>
      <c r="D355" s="236" t="s">
        <v>1446</v>
      </c>
      <c r="E355" s="18" t="s">
        <v>433</v>
      </c>
      <c r="F355" s="237">
        <v>95.140000000000001</v>
      </c>
      <c r="G355" s="37"/>
      <c r="H355" s="38"/>
    </row>
    <row r="356" s="2" customFormat="1">
      <c r="A356" s="37"/>
      <c r="B356" s="38"/>
      <c r="C356" s="236" t="s">
        <v>1385</v>
      </c>
      <c r="D356" s="236" t="s">
        <v>1386</v>
      </c>
      <c r="E356" s="18" t="s">
        <v>359</v>
      </c>
      <c r="F356" s="237">
        <v>4.6040000000000001</v>
      </c>
      <c r="G356" s="37"/>
      <c r="H356" s="38"/>
    </row>
    <row r="357" s="2" customFormat="1" ht="16.8" customHeight="1">
      <c r="A357" s="37"/>
      <c r="B357" s="38"/>
      <c r="C357" s="236" t="s">
        <v>1503</v>
      </c>
      <c r="D357" s="236" t="s">
        <v>1504</v>
      </c>
      <c r="E357" s="18" t="s">
        <v>359</v>
      </c>
      <c r="F357" s="237">
        <v>3.988</v>
      </c>
      <c r="G357" s="37"/>
      <c r="H357" s="38"/>
    </row>
    <row r="358" s="2" customFormat="1" ht="16.8" customHeight="1">
      <c r="A358" s="37"/>
      <c r="B358" s="38"/>
      <c r="C358" s="236" t="s">
        <v>1508</v>
      </c>
      <c r="D358" s="236" t="s">
        <v>1509</v>
      </c>
      <c r="E358" s="18" t="s">
        <v>359</v>
      </c>
      <c r="F358" s="237">
        <v>0.90800000000000003</v>
      </c>
      <c r="G358" s="37"/>
      <c r="H358" s="38"/>
    </row>
    <row r="359" s="2" customFormat="1" ht="16.8" customHeight="1">
      <c r="A359" s="37"/>
      <c r="B359" s="38"/>
      <c r="C359" s="232" t="s">
        <v>205</v>
      </c>
      <c r="D359" s="233" t="s">
        <v>206</v>
      </c>
      <c r="E359" s="234" t="s">
        <v>1</v>
      </c>
      <c r="F359" s="235">
        <v>17</v>
      </c>
      <c r="G359" s="37"/>
      <c r="H359" s="38"/>
    </row>
    <row r="360" s="2" customFormat="1" ht="16.8" customHeight="1">
      <c r="A360" s="37"/>
      <c r="B360" s="38"/>
      <c r="C360" s="236" t="s">
        <v>205</v>
      </c>
      <c r="D360" s="236" t="s">
        <v>1451</v>
      </c>
      <c r="E360" s="18" t="s">
        <v>1</v>
      </c>
      <c r="F360" s="237">
        <v>17</v>
      </c>
      <c r="G360" s="37"/>
      <c r="H360" s="38"/>
    </row>
    <row r="361" s="2" customFormat="1" ht="16.8" customHeight="1">
      <c r="A361" s="37"/>
      <c r="B361" s="38"/>
      <c r="C361" s="238" t="s">
        <v>2992</v>
      </c>
      <c r="D361" s="37"/>
      <c r="E361" s="37"/>
      <c r="F361" s="37"/>
      <c r="G361" s="37"/>
      <c r="H361" s="38"/>
    </row>
    <row r="362" s="2" customFormat="1" ht="16.8" customHeight="1">
      <c r="A362" s="37"/>
      <c r="B362" s="38"/>
      <c r="C362" s="236" t="s">
        <v>1445</v>
      </c>
      <c r="D362" s="236" t="s">
        <v>1446</v>
      </c>
      <c r="E362" s="18" t="s">
        <v>433</v>
      </c>
      <c r="F362" s="237">
        <v>95.140000000000001</v>
      </c>
      <c r="G362" s="37"/>
      <c r="H362" s="38"/>
    </row>
    <row r="363" s="2" customFormat="1">
      <c r="A363" s="37"/>
      <c r="B363" s="38"/>
      <c r="C363" s="236" t="s">
        <v>1385</v>
      </c>
      <c r="D363" s="236" t="s">
        <v>1386</v>
      </c>
      <c r="E363" s="18" t="s">
        <v>359</v>
      </c>
      <c r="F363" s="237">
        <v>4.6040000000000001</v>
      </c>
      <c r="G363" s="37"/>
      <c r="H363" s="38"/>
    </row>
    <row r="364" s="2" customFormat="1" ht="16.8" customHeight="1">
      <c r="A364" s="37"/>
      <c r="B364" s="38"/>
      <c r="C364" s="236" t="s">
        <v>1503</v>
      </c>
      <c r="D364" s="236" t="s">
        <v>1504</v>
      </c>
      <c r="E364" s="18" t="s">
        <v>359</v>
      </c>
      <c r="F364" s="237">
        <v>3.988</v>
      </c>
      <c r="G364" s="37"/>
      <c r="H364" s="38"/>
    </row>
    <row r="365" s="2" customFormat="1" ht="16.8" customHeight="1">
      <c r="A365" s="37"/>
      <c r="B365" s="38"/>
      <c r="C365" s="236" t="s">
        <v>1508</v>
      </c>
      <c r="D365" s="236" t="s">
        <v>1509</v>
      </c>
      <c r="E365" s="18" t="s">
        <v>359</v>
      </c>
      <c r="F365" s="237">
        <v>0.90800000000000003</v>
      </c>
      <c r="G365" s="37"/>
      <c r="H365" s="38"/>
    </row>
    <row r="366" s="2" customFormat="1" ht="16.8" customHeight="1">
      <c r="A366" s="37"/>
      <c r="B366" s="38"/>
      <c r="C366" s="232" t="s">
        <v>208</v>
      </c>
      <c r="D366" s="233" t="s">
        <v>209</v>
      </c>
      <c r="E366" s="234" t="s">
        <v>1</v>
      </c>
      <c r="F366" s="235">
        <v>36.270000000000003</v>
      </c>
      <c r="G366" s="37"/>
      <c r="H366" s="38"/>
    </row>
    <row r="367" s="2" customFormat="1" ht="16.8" customHeight="1">
      <c r="A367" s="37"/>
      <c r="B367" s="38"/>
      <c r="C367" s="236" t="s">
        <v>208</v>
      </c>
      <c r="D367" s="236" t="s">
        <v>1456</v>
      </c>
      <c r="E367" s="18" t="s">
        <v>1</v>
      </c>
      <c r="F367" s="237">
        <v>36.270000000000003</v>
      </c>
      <c r="G367" s="37"/>
      <c r="H367" s="38"/>
    </row>
    <row r="368" s="2" customFormat="1" ht="16.8" customHeight="1">
      <c r="A368" s="37"/>
      <c r="B368" s="38"/>
      <c r="C368" s="238" t="s">
        <v>2992</v>
      </c>
      <c r="D368" s="37"/>
      <c r="E368" s="37"/>
      <c r="F368" s="37"/>
      <c r="G368" s="37"/>
      <c r="H368" s="38"/>
    </row>
    <row r="369" s="2" customFormat="1" ht="16.8" customHeight="1">
      <c r="A369" s="37"/>
      <c r="B369" s="38"/>
      <c r="C369" s="236" t="s">
        <v>1453</v>
      </c>
      <c r="D369" s="236" t="s">
        <v>1454</v>
      </c>
      <c r="E369" s="18" t="s">
        <v>433</v>
      </c>
      <c r="F369" s="237">
        <v>36.270000000000003</v>
      </c>
      <c r="G369" s="37"/>
      <c r="H369" s="38"/>
    </row>
    <row r="370" s="2" customFormat="1">
      <c r="A370" s="37"/>
      <c r="B370" s="38"/>
      <c r="C370" s="236" t="s">
        <v>1385</v>
      </c>
      <c r="D370" s="236" t="s">
        <v>1386</v>
      </c>
      <c r="E370" s="18" t="s">
        <v>359</v>
      </c>
      <c r="F370" s="237">
        <v>4.6040000000000001</v>
      </c>
      <c r="G370" s="37"/>
      <c r="H370" s="38"/>
    </row>
    <row r="371" s="2" customFormat="1" ht="16.8" customHeight="1">
      <c r="A371" s="37"/>
      <c r="B371" s="38"/>
      <c r="C371" s="236" t="s">
        <v>1503</v>
      </c>
      <c r="D371" s="236" t="s">
        <v>1504</v>
      </c>
      <c r="E371" s="18" t="s">
        <v>359</v>
      </c>
      <c r="F371" s="237">
        <v>3.988</v>
      </c>
      <c r="G371" s="37"/>
      <c r="H371" s="38"/>
    </row>
    <row r="372" s="2" customFormat="1" ht="16.8" customHeight="1">
      <c r="A372" s="37"/>
      <c r="B372" s="38"/>
      <c r="C372" s="236" t="s">
        <v>1516</v>
      </c>
      <c r="D372" s="236" t="s">
        <v>1517</v>
      </c>
      <c r="E372" s="18" t="s">
        <v>359</v>
      </c>
      <c r="F372" s="237">
        <v>0.63800000000000001</v>
      </c>
      <c r="G372" s="37"/>
      <c r="H372" s="38"/>
    </row>
    <row r="373" s="2" customFormat="1" ht="16.8" customHeight="1">
      <c r="A373" s="37"/>
      <c r="B373" s="38"/>
      <c r="C373" s="232" t="s">
        <v>211</v>
      </c>
      <c r="D373" s="233" t="s">
        <v>212</v>
      </c>
      <c r="E373" s="234" t="s">
        <v>1</v>
      </c>
      <c r="F373" s="235">
        <v>3.4020000000000001</v>
      </c>
      <c r="G373" s="37"/>
      <c r="H373" s="38"/>
    </row>
    <row r="374" s="2" customFormat="1" ht="16.8" customHeight="1">
      <c r="A374" s="37"/>
      <c r="B374" s="38"/>
      <c r="C374" s="236" t="s">
        <v>1</v>
      </c>
      <c r="D374" s="236" t="s">
        <v>1475</v>
      </c>
      <c r="E374" s="18" t="s">
        <v>1</v>
      </c>
      <c r="F374" s="237">
        <v>3.4020000000000001</v>
      </c>
      <c r="G374" s="37"/>
      <c r="H374" s="38"/>
    </row>
    <row r="375" s="2" customFormat="1" ht="16.8" customHeight="1">
      <c r="A375" s="37"/>
      <c r="B375" s="38"/>
      <c r="C375" s="236" t="s">
        <v>211</v>
      </c>
      <c r="D375" s="236" t="s">
        <v>1476</v>
      </c>
      <c r="E375" s="18" t="s">
        <v>1</v>
      </c>
      <c r="F375" s="237">
        <v>3.4020000000000001</v>
      </c>
      <c r="G375" s="37"/>
      <c r="H375" s="38"/>
    </row>
    <row r="376" s="2" customFormat="1" ht="16.8" customHeight="1">
      <c r="A376" s="37"/>
      <c r="B376" s="38"/>
      <c r="C376" s="238" t="s">
        <v>2992</v>
      </c>
      <c r="D376" s="37"/>
      <c r="E376" s="37"/>
      <c r="F376" s="37"/>
      <c r="G376" s="37"/>
      <c r="H376" s="38"/>
    </row>
    <row r="377" s="2" customFormat="1" ht="16.8" customHeight="1">
      <c r="A377" s="37"/>
      <c r="B377" s="38"/>
      <c r="C377" s="236" t="s">
        <v>1472</v>
      </c>
      <c r="D377" s="236" t="s">
        <v>1473</v>
      </c>
      <c r="E377" s="18" t="s">
        <v>342</v>
      </c>
      <c r="F377" s="237">
        <v>3.4020000000000001</v>
      </c>
      <c r="G377" s="37"/>
      <c r="H377" s="38"/>
    </row>
    <row r="378" s="2" customFormat="1" ht="16.8" customHeight="1">
      <c r="A378" s="37"/>
      <c r="B378" s="38"/>
      <c r="C378" s="236" t="s">
        <v>1503</v>
      </c>
      <c r="D378" s="236" t="s">
        <v>1504</v>
      </c>
      <c r="E378" s="18" t="s">
        <v>359</v>
      </c>
      <c r="F378" s="237">
        <v>3.988</v>
      </c>
      <c r="G378" s="37"/>
      <c r="H378" s="38"/>
    </row>
    <row r="379" s="2" customFormat="1" ht="16.8" customHeight="1">
      <c r="A379" s="37"/>
      <c r="B379" s="38"/>
      <c r="C379" s="236" t="s">
        <v>2483</v>
      </c>
      <c r="D379" s="236" t="s">
        <v>2484</v>
      </c>
      <c r="E379" s="18" t="s">
        <v>342</v>
      </c>
      <c r="F379" s="237">
        <v>3.4020000000000001</v>
      </c>
      <c r="G379" s="37"/>
      <c r="H379" s="38"/>
    </row>
    <row r="380" s="2" customFormat="1" ht="16.8" customHeight="1">
      <c r="A380" s="37"/>
      <c r="B380" s="38"/>
      <c r="C380" s="236" t="s">
        <v>2487</v>
      </c>
      <c r="D380" s="236" t="s">
        <v>2488</v>
      </c>
      <c r="E380" s="18" t="s">
        <v>342</v>
      </c>
      <c r="F380" s="237">
        <v>3.4020000000000001</v>
      </c>
      <c r="G380" s="37"/>
      <c r="H380" s="38"/>
    </row>
    <row r="381" s="2" customFormat="1" ht="16.8" customHeight="1">
      <c r="A381" s="37"/>
      <c r="B381" s="38"/>
      <c r="C381" s="236" t="s">
        <v>1532</v>
      </c>
      <c r="D381" s="236" t="s">
        <v>1533</v>
      </c>
      <c r="E381" s="18" t="s">
        <v>342</v>
      </c>
      <c r="F381" s="237">
        <v>3.742</v>
      </c>
      <c r="G381" s="37"/>
      <c r="H381" s="38"/>
    </row>
    <row r="382" s="2" customFormat="1" ht="16.8" customHeight="1">
      <c r="A382" s="37"/>
      <c r="B382" s="38"/>
      <c r="C382" s="232" t="s">
        <v>214</v>
      </c>
      <c r="D382" s="233" t="s">
        <v>215</v>
      </c>
      <c r="E382" s="234" t="s">
        <v>1</v>
      </c>
      <c r="F382" s="235">
        <v>148.44399999999999</v>
      </c>
      <c r="G382" s="37"/>
      <c r="H382" s="38"/>
    </row>
    <row r="383" s="2" customFormat="1" ht="16.8" customHeight="1">
      <c r="A383" s="37"/>
      <c r="B383" s="38"/>
      <c r="C383" s="236" t="s">
        <v>1</v>
      </c>
      <c r="D383" s="236" t="s">
        <v>1486</v>
      </c>
      <c r="E383" s="18" t="s">
        <v>1</v>
      </c>
      <c r="F383" s="237">
        <v>113.68300000000001</v>
      </c>
      <c r="G383" s="37"/>
      <c r="H383" s="38"/>
    </row>
    <row r="384" s="2" customFormat="1" ht="16.8" customHeight="1">
      <c r="A384" s="37"/>
      <c r="B384" s="38"/>
      <c r="C384" s="236" t="s">
        <v>1</v>
      </c>
      <c r="D384" s="236" t="s">
        <v>1488</v>
      </c>
      <c r="E384" s="18" t="s">
        <v>1</v>
      </c>
      <c r="F384" s="237">
        <v>28.873000000000001</v>
      </c>
      <c r="G384" s="37"/>
      <c r="H384" s="38"/>
    </row>
    <row r="385" s="2" customFormat="1" ht="16.8" customHeight="1">
      <c r="A385" s="37"/>
      <c r="B385" s="38"/>
      <c r="C385" s="236" t="s">
        <v>1</v>
      </c>
      <c r="D385" s="236" t="s">
        <v>1490</v>
      </c>
      <c r="E385" s="18" t="s">
        <v>1</v>
      </c>
      <c r="F385" s="237">
        <v>5.8879999999999999</v>
      </c>
      <c r="G385" s="37"/>
      <c r="H385" s="38"/>
    </row>
    <row r="386" s="2" customFormat="1" ht="16.8" customHeight="1">
      <c r="A386" s="37"/>
      <c r="B386" s="38"/>
      <c r="C386" s="236" t="s">
        <v>214</v>
      </c>
      <c r="D386" s="236" t="s">
        <v>1492</v>
      </c>
      <c r="E386" s="18" t="s">
        <v>1</v>
      </c>
      <c r="F386" s="237">
        <v>148.44399999999999</v>
      </c>
      <c r="G386" s="37"/>
      <c r="H386" s="38"/>
    </row>
    <row r="387" s="2" customFormat="1" ht="16.8" customHeight="1">
      <c r="A387" s="37"/>
      <c r="B387" s="38"/>
      <c r="C387" s="238" t="s">
        <v>2992</v>
      </c>
      <c r="D387" s="37"/>
      <c r="E387" s="37"/>
      <c r="F387" s="37"/>
      <c r="G387" s="37"/>
      <c r="H387" s="38"/>
    </row>
    <row r="388" s="2" customFormat="1" ht="16.8" customHeight="1">
      <c r="A388" s="37"/>
      <c r="B388" s="38"/>
      <c r="C388" s="236" t="s">
        <v>1483</v>
      </c>
      <c r="D388" s="236" t="s">
        <v>1484</v>
      </c>
      <c r="E388" s="18" t="s">
        <v>342</v>
      </c>
      <c r="F388" s="237">
        <v>148.44399999999999</v>
      </c>
      <c r="G388" s="37"/>
      <c r="H388" s="38"/>
    </row>
    <row r="389" s="2" customFormat="1">
      <c r="A389" s="37"/>
      <c r="B389" s="38"/>
      <c r="C389" s="236" t="s">
        <v>1385</v>
      </c>
      <c r="D389" s="236" t="s">
        <v>1386</v>
      </c>
      <c r="E389" s="18" t="s">
        <v>359</v>
      </c>
      <c r="F389" s="237">
        <v>4.6040000000000001</v>
      </c>
      <c r="G389" s="37"/>
      <c r="H389" s="38"/>
    </row>
    <row r="390" s="2" customFormat="1" ht="16.8" customHeight="1">
      <c r="A390" s="37"/>
      <c r="B390" s="38"/>
      <c r="C390" s="236" t="s">
        <v>1503</v>
      </c>
      <c r="D390" s="236" t="s">
        <v>1504</v>
      </c>
      <c r="E390" s="18" t="s">
        <v>359</v>
      </c>
      <c r="F390" s="237">
        <v>3.988</v>
      </c>
      <c r="G390" s="37"/>
      <c r="H390" s="38"/>
    </row>
    <row r="391" s="2" customFormat="1" ht="16.8" customHeight="1">
      <c r="A391" s="37"/>
      <c r="B391" s="38"/>
      <c r="C391" s="236" t="s">
        <v>1521</v>
      </c>
      <c r="D391" s="236" t="s">
        <v>1522</v>
      </c>
      <c r="E391" s="18" t="s">
        <v>359</v>
      </c>
      <c r="F391" s="237">
        <v>2.6800000000000002</v>
      </c>
      <c r="G391" s="37"/>
      <c r="H391" s="38"/>
    </row>
    <row r="392" s="2" customFormat="1" ht="16.8" customHeight="1">
      <c r="A392" s="37"/>
      <c r="B392" s="38"/>
      <c r="C392" s="232" t="s">
        <v>217</v>
      </c>
      <c r="D392" s="233" t="s">
        <v>218</v>
      </c>
      <c r="E392" s="234" t="s">
        <v>1</v>
      </c>
      <c r="F392" s="235">
        <v>218.41</v>
      </c>
      <c r="G392" s="37"/>
      <c r="H392" s="38"/>
    </row>
    <row r="393" s="2" customFormat="1" ht="16.8" customHeight="1">
      <c r="A393" s="37"/>
      <c r="B393" s="38"/>
      <c r="C393" s="236" t="s">
        <v>1</v>
      </c>
      <c r="D393" s="236" t="s">
        <v>1497</v>
      </c>
      <c r="E393" s="18" t="s">
        <v>1</v>
      </c>
      <c r="F393" s="237">
        <v>142.56</v>
      </c>
      <c r="G393" s="37"/>
      <c r="H393" s="38"/>
    </row>
    <row r="394" s="2" customFormat="1" ht="16.8" customHeight="1">
      <c r="A394" s="37"/>
      <c r="B394" s="38"/>
      <c r="C394" s="236" t="s">
        <v>1</v>
      </c>
      <c r="D394" s="236" t="s">
        <v>1498</v>
      </c>
      <c r="E394" s="18" t="s">
        <v>1</v>
      </c>
      <c r="F394" s="237">
        <v>47.5</v>
      </c>
      <c r="G394" s="37"/>
      <c r="H394" s="38"/>
    </row>
    <row r="395" s="2" customFormat="1" ht="16.8" customHeight="1">
      <c r="A395" s="37"/>
      <c r="B395" s="38"/>
      <c r="C395" s="236" t="s">
        <v>1</v>
      </c>
      <c r="D395" s="236" t="s">
        <v>1499</v>
      </c>
      <c r="E395" s="18" t="s">
        <v>1</v>
      </c>
      <c r="F395" s="237">
        <v>28.350000000000001</v>
      </c>
      <c r="G395" s="37"/>
      <c r="H395" s="38"/>
    </row>
    <row r="396" s="2" customFormat="1" ht="16.8" customHeight="1">
      <c r="A396" s="37"/>
      <c r="B396" s="38"/>
      <c r="C396" s="236" t="s">
        <v>217</v>
      </c>
      <c r="D396" s="236" t="s">
        <v>1501</v>
      </c>
      <c r="E396" s="18" t="s">
        <v>1</v>
      </c>
      <c r="F396" s="237">
        <v>218.41</v>
      </c>
      <c r="G396" s="37"/>
      <c r="H396" s="38"/>
    </row>
    <row r="397" s="2" customFormat="1" ht="16.8" customHeight="1">
      <c r="A397" s="37"/>
      <c r="B397" s="38"/>
      <c r="C397" s="238" t="s">
        <v>2992</v>
      </c>
      <c r="D397" s="37"/>
      <c r="E397" s="37"/>
      <c r="F397" s="37"/>
      <c r="G397" s="37"/>
      <c r="H397" s="38"/>
    </row>
    <row r="398" s="2" customFormat="1" ht="16.8" customHeight="1">
      <c r="A398" s="37"/>
      <c r="B398" s="38"/>
      <c r="C398" s="236" t="s">
        <v>1494</v>
      </c>
      <c r="D398" s="236" t="s">
        <v>1495</v>
      </c>
      <c r="E398" s="18" t="s">
        <v>433</v>
      </c>
      <c r="F398" s="237">
        <v>218.41</v>
      </c>
      <c r="G398" s="37"/>
      <c r="H398" s="38"/>
    </row>
    <row r="399" s="2" customFormat="1">
      <c r="A399" s="37"/>
      <c r="B399" s="38"/>
      <c r="C399" s="236" t="s">
        <v>1385</v>
      </c>
      <c r="D399" s="236" t="s">
        <v>1386</v>
      </c>
      <c r="E399" s="18" t="s">
        <v>359</v>
      </c>
      <c r="F399" s="237">
        <v>4.6040000000000001</v>
      </c>
      <c r="G399" s="37"/>
      <c r="H399" s="38"/>
    </row>
    <row r="400" s="2" customFormat="1" ht="16.8" customHeight="1">
      <c r="A400" s="37"/>
      <c r="B400" s="38"/>
      <c r="C400" s="236" t="s">
        <v>1503</v>
      </c>
      <c r="D400" s="236" t="s">
        <v>1504</v>
      </c>
      <c r="E400" s="18" t="s">
        <v>359</v>
      </c>
      <c r="F400" s="237">
        <v>3.988</v>
      </c>
      <c r="G400" s="37"/>
      <c r="H400" s="38"/>
    </row>
    <row r="401" s="2" customFormat="1" ht="16.8" customHeight="1">
      <c r="A401" s="37"/>
      <c r="B401" s="38"/>
      <c r="C401" s="236" t="s">
        <v>1521</v>
      </c>
      <c r="D401" s="236" t="s">
        <v>1522</v>
      </c>
      <c r="E401" s="18" t="s">
        <v>359</v>
      </c>
      <c r="F401" s="237">
        <v>2.6800000000000002</v>
      </c>
      <c r="G401" s="37"/>
      <c r="H401" s="38"/>
    </row>
    <row r="402" s="2" customFormat="1" ht="16.8" customHeight="1">
      <c r="A402" s="37"/>
      <c r="B402" s="38"/>
      <c r="C402" s="232" t="s">
        <v>220</v>
      </c>
      <c r="D402" s="233" t="s">
        <v>221</v>
      </c>
      <c r="E402" s="234" t="s">
        <v>1</v>
      </c>
      <c r="F402" s="235">
        <v>2.52</v>
      </c>
      <c r="G402" s="37"/>
      <c r="H402" s="38"/>
    </row>
    <row r="403" s="2" customFormat="1" ht="16.8" customHeight="1">
      <c r="A403" s="37"/>
      <c r="B403" s="38"/>
      <c r="C403" s="236" t="s">
        <v>1</v>
      </c>
      <c r="D403" s="236" t="s">
        <v>1468</v>
      </c>
      <c r="E403" s="18" t="s">
        <v>1</v>
      </c>
      <c r="F403" s="237">
        <v>2.52</v>
      </c>
      <c r="G403" s="37"/>
      <c r="H403" s="38"/>
    </row>
    <row r="404" s="2" customFormat="1" ht="16.8" customHeight="1">
      <c r="A404" s="37"/>
      <c r="B404" s="38"/>
      <c r="C404" s="236" t="s">
        <v>220</v>
      </c>
      <c r="D404" s="236" t="s">
        <v>1470</v>
      </c>
      <c r="E404" s="18" t="s">
        <v>1</v>
      </c>
      <c r="F404" s="237">
        <v>2.52</v>
      </c>
      <c r="G404" s="37"/>
      <c r="H404" s="38"/>
    </row>
    <row r="405" s="2" customFormat="1" ht="16.8" customHeight="1">
      <c r="A405" s="37"/>
      <c r="B405" s="38"/>
      <c r="C405" s="238" t="s">
        <v>2992</v>
      </c>
      <c r="D405" s="37"/>
      <c r="E405" s="37"/>
      <c r="F405" s="37"/>
      <c r="G405" s="37"/>
      <c r="H405" s="38"/>
    </row>
    <row r="406" s="2" customFormat="1" ht="16.8" customHeight="1">
      <c r="A406" s="37"/>
      <c r="B406" s="38"/>
      <c r="C406" s="236" t="s">
        <v>1465</v>
      </c>
      <c r="D406" s="236" t="s">
        <v>1466</v>
      </c>
      <c r="E406" s="18" t="s">
        <v>342</v>
      </c>
      <c r="F406" s="237">
        <v>2.52</v>
      </c>
      <c r="G406" s="37"/>
      <c r="H406" s="38"/>
    </row>
    <row r="407" s="2" customFormat="1">
      <c r="A407" s="37"/>
      <c r="B407" s="38"/>
      <c r="C407" s="236" t="s">
        <v>1385</v>
      </c>
      <c r="D407" s="236" t="s">
        <v>1386</v>
      </c>
      <c r="E407" s="18" t="s">
        <v>359</v>
      </c>
      <c r="F407" s="237">
        <v>4.6040000000000001</v>
      </c>
      <c r="G407" s="37"/>
      <c r="H407" s="38"/>
    </row>
    <row r="408" s="2" customFormat="1" ht="16.8" customHeight="1">
      <c r="A408" s="37"/>
      <c r="B408" s="38"/>
      <c r="C408" s="236" t="s">
        <v>1503</v>
      </c>
      <c r="D408" s="236" t="s">
        <v>1504</v>
      </c>
      <c r="E408" s="18" t="s">
        <v>359</v>
      </c>
      <c r="F408" s="237">
        <v>3.988</v>
      </c>
      <c r="G408" s="37"/>
      <c r="H408" s="38"/>
    </row>
    <row r="409" s="2" customFormat="1" ht="16.8" customHeight="1">
      <c r="A409" s="37"/>
      <c r="B409" s="38"/>
      <c r="C409" s="236" t="s">
        <v>1527</v>
      </c>
      <c r="D409" s="236" t="s">
        <v>1528</v>
      </c>
      <c r="E409" s="18" t="s">
        <v>359</v>
      </c>
      <c r="F409" s="237">
        <v>0.088999999999999996</v>
      </c>
      <c r="G409" s="37"/>
      <c r="H409" s="38"/>
    </row>
    <row r="410" s="2" customFormat="1" ht="16.8" customHeight="1">
      <c r="A410" s="37"/>
      <c r="B410" s="38"/>
      <c r="C410" s="232" t="s">
        <v>223</v>
      </c>
      <c r="D410" s="233" t="s">
        <v>224</v>
      </c>
      <c r="E410" s="234" t="s">
        <v>1</v>
      </c>
      <c r="F410" s="235">
        <v>226.88</v>
      </c>
      <c r="G410" s="37"/>
      <c r="H410" s="38"/>
    </row>
    <row r="411" s="2" customFormat="1" ht="16.8" customHeight="1">
      <c r="A411" s="37"/>
      <c r="B411" s="38"/>
      <c r="C411" s="236" t="s">
        <v>1</v>
      </c>
      <c r="D411" s="236" t="s">
        <v>1540</v>
      </c>
      <c r="E411" s="18" t="s">
        <v>1</v>
      </c>
      <c r="F411" s="237">
        <v>160.19999999999999</v>
      </c>
      <c r="G411" s="37"/>
      <c r="H411" s="38"/>
    </row>
    <row r="412" s="2" customFormat="1" ht="16.8" customHeight="1">
      <c r="A412" s="37"/>
      <c r="B412" s="38"/>
      <c r="C412" s="236" t="s">
        <v>1</v>
      </c>
      <c r="D412" s="236" t="s">
        <v>1542</v>
      </c>
      <c r="E412" s="18" t="s">
        <v>1</v>
      </c>
      <c r="F412" s="237">
        <v>55.079999999999998</v>
      </c>
      <c r="G412" s="37"/>
      <c r="H412" s="38"/>
    </row>
    <row r="413" s="2" customFormat="1" ht="16.8" customHeight="1">
      <c r="A413" s="37"/>
      <c r="B413" s="38"/>
      <c r="C413" s="236" t="s">
        <v>1</v>
      </c>
      <c r="D413" s="236" t="s">
        <v>1544</v>
      </c>
      <c r="E413" s="18" t="s">
        <v>1</v>
      </c>
      <c r="F413" s="237">
        <v>11.6</v>
      </c>
      <c r="G413" s="37"/>
      <c r="H413" s="38"/>
    </row>
    <row r="414" s="2" customFormat="1" ht="16.8" customHeight="1">
      <c r="A414" s="37"/>
      <c r="B414" s="38"/>
      <c r="C414" s="236" t="s">
        <v>223</v>
      </c>
      <c r="D414" s="236" t="s">
        <v>1546</v>
      </c>
      <c r="E414" s="18" t="s">
        <v>1</v>
      </c>
      <c r="F414" s="237">
        <v>226.88</v>
      </c>
      <c r="G414" s="37"/>
      <c r="H414" s="38"/>
    </row>
    <row r="415" s="2" customFormat="1" ht="16.8" customHeight="1">
      <c r="A415" s="37"/>
      <c r="B415" s="38"/>
      <c r="C415" s="238" t="s">
        <v>2992</v>
      </c>
      <c r="D415" s="37"/>
      <c r="E415" s="37"/>
      <c r="F415" s="37"/>
      <c r="G415" s="37"/>
      <c r="H415" s="38"/>
    </row>
    <row r="416" s="2" customFormat="1" ht="16.8" customHeight="1">
      <c r="A416" s="37"/>
      <c r="B416" s="38"/>
      <c r="C416" s="236" t="s">
        <v>1537</v>
      </c>
      <c r="D416" s="236" t="s">
        <v>1538</v>
      </c>
      <c r="E416" s="18" t="s">
        <v>433</v>
      </c>
      <c r="F416" s="237">
        <v>226.88</v>
      </c>
      <c r="G416" s="37"/>
      <c r="H416" s="38"/>
    </row>
    <row r="417" s="2" customFormat="1">
      <c r="A417" s="37"/>
      <c r="B417" s="38"/>
      <c r="C417" s="236" t="s">
        <v>1385</v>
      </c>
      <c r="D417" s="236" t="s">
        <v>1386</v>
      </c>
      <c r="E417" s="18" t="s">
        <v>359</v>
      </c>
      <c r="F417" s="237">
        <v>4.6040000000000001</v>
      </c>
      <c r="G417" s="37"/>
      <c r="H417" s="38"/>
    </row>
    <row r="418" s="2" customFormat="1" ht="16.8" customHeight="1">
      <c r="A418" s="37"/>
      <c r="B418" s="38"/>
      <c r="C418" s="236" t="s">
        <v>1521</v>
      </c>
      <c r="D418" s="236" t="s">
        <v>1522</v>
      </c>
      <c r="E418" s="18" t="s">
        <v>359</v>
      </c>
      <c r="F418" s="237">
        <v>0.749</v>
      </c>
      <c r="G418" s="37"/>
      <c r="H418" s="38"/>
    </row>
    <row r="419" s="2" customFormat="1" ht="16.8" customHeight="1">
      <c r="A419" s="37"/>
      <c r="B419" s="38"/>
      <c r="C419" s="232" t="s">
        <v>226</v>
      </c>
      <c r="D419" s="233" t="s">
        <v>227</v>
      </c>
      <c r="E419" s="234" t="s">
        <v>1</v>
      </c>
      <c r="F419" s="235">
        <v>19.376999999999999</v>
      </c>
      <c r="G419" s="37"/>
      <c r="H419" s="38"/>
    </row>
    <row r="420" s="2" customFormat="1" ht="16.8" customHeight="1">
      <c r="A420" s="37"/>
      <c r="B420" s="38"/>
      <c r="C420" s="236" t="s">
        <v>1</v>
      </c>
      <c r="D420" s="236" t="s">
        <v>1755</v>
      </c>
      <c r="E420" s="18" t="s">
        <v>1</v>
      </c>
      <c r="F420" s="237">
        <v>13.489000000000001</v>
      </c>
      <c r="G420" s="37"/>
      <c r="H420" s="38"/>
    </row>
    <row r="421" s="2" customFormat="1" ht="16.8" customHeight="1">
      <c r="A421" s="37"/>
      <c r="B421" s="38"/>
      <c r="C421" s="236" t="s">
        <v>1</v>
      </c>
      <c r="D421" s="236" t="s">
        <v>1490</v>
      </c>
      <c r="E421" s="18" t="s">
        <v>1</v>
      </c>
      <c r="F421" s="237">
        <v>5.8879999999999999</v>
      </c>
      <c r="G421" s="37"/>
      <c r="H421" s="38"/>
    </row>
    <row r="422" s="2" customFormat="1" ht="16.8" customHeight="1">
      <c r="A422" s="37"/>
      <c r="B422" s="38"/>
      <c r="C422" s="236" t="s">
        <v>226</v>
      </c>
      <c r="D422" s="236" t="s">
        <v>353</v>
      </c>
      <c r="E422" s="18" t="s">
        <v>1</v>
      </c>
      <c r="F422" s="237">
        <v>19.376999999999999</v>
      </c>
      <c r="G422" s="37"/>
      <c r="H422" s="38"/>
    </row>
    <row r="423" s="2" customFormat="1" ht="16.8" customHeight="1">
      <c r="A423" s="37"/>
      <c r="B423" s="38"/>
      <c r="C423" s="238" t="s">
        <v>2992</v>
      </c>
      <c r="D423" s="37"/>
      <c r="E423" s="37"/>
      <c r="F423" s="37"/>
      <c r="G423" s="37"/>
      <c r="H423" s="38"/>
    </row>
    <row r="424" s="2" customFormat="1">
      <c r="A424" s="37"/>
      <c r="B424" s="38"/>
      <c r="C424" s="236" t="s">
        <v>1752</v>
      </c>
      <c r="D424" s="236" t="s">
        <v>1753</v>
      </c>
      <c r="E424" s="18" t="s">
        <v>342</v>
      </c>
      <c r="F424" s="237">
        <v>19.376999999999999</v>
      </c>
      <c r="G424" s="37"/>
      <c r="H424" s="38"/>
    </row>
    <row r="425" s="2" customFormat="1" ht="16.8" customHeight="1">
      <c r="A425" s="37"/>
      <c r="B425" s="38"/>
      <c r="C425" s="236" t="s">
        <v>1887</v>
      </c>
      <c r="D425" s="236" t="s">
        <v>1888</v>
      </c>
      <c r="E425" s="18" t="s">
        <v>342</v>
      </c>
      <c r="F425" s="237">
        <v>168.62200000000001</v>
      </c>
      <c r="G425" s="37"/>
      <c r="H425" s="38"/>
    </row>
    <row r="426" s="2" customFormat="1" ht="16.8" customHeight="1">
      <c r="A426" s="37"/>
      <c r="B426" s="38"/>
      <c r="C426" s="236" t="s">
        <v>1891</v>
      </c>
      <c r="D426" s="236" t="s">
        <v>1892</v>
      </c>
      <c r="E426" s="18" t="s">
        <v>342</v>
      </c>
      <c r="F426" s="237">
        <v>193.916</v>
      </c>
      <c r="G426" s="37"/>
      <c r="H426" s="38"/>
    </row>
    <row r="427" s="2" customFormat="1" ht="16.8" customHeight="1">
      <c r="A427" s="37"/>
      <c r="B427" s="38"/>
      <c r="C427" s="232" t="s">
        <v>229</v>
      </c>
      <c r="D427" s="233" t="s">
        <v>230</v>
      </c>
      <c r="E427" s="234" t="s">
        <v>1</v>
      </c>
      <c r="F427" s="235">
        <v>129.06700000000001</v>
      </c>
      <c r="G427" s="37"/>
      <c r="H427" s="38"/>
    </row>
    <row r="428" s="2" customFormat="1" ht="16.8" customHeight="1">
      <c r="A428" s="37"/>
      <c r="B428" s="38"/>
      <c r="C428" s="236" t="s">
        <v>1</v>
      </c>
      <c r="D428" s="236" t="s">
        <v>1486</v>
      </c>
      <c r="E428" s="18" t="s">
        <v>1</v>
      </c>
      <c r="F428" s="237">
        <v>113.68300000000001</v>
      </c>
      <c r="G428" s="37"/>
      <c r="H428" s="38"/>
    </row>
    <row r="429" s="2" customFormat="1" ht="16.8" customHeight="1">
      <c r="A429" s="37"/>
      <c r="B429" s="38"/>
      <c r="C429" s="236" t="s">
        <v>1</v>
      </c>
      <c r="D429" s="236" t="s">
        <v>1760</v>
      </c>
      <c r="E429" s="18" t="s">
        <v>1</v>
      </c>
      <c r="F429" s="237">
        <v>15.384</v>
      </c>
      <c r="G429" s="37"/>
      <c r="H429" s="38"/>
    </row>
    <row r="430" s="2" customFormat="1" ht="16.8" customHeight="1">
      <c r="A430" s="37"/>
      <c r="B430" s="38"/>
      <c r="C430" s="236" t="s">
        <v>229</v>
      </c>
      <c r="D430" s="236" t="s">
        <v>353</v>
      </c>
      <c r="E430" s="18" t="s">
        <v>1</v>
      </c>
      <c r="F430" s="237">
        <v>129.06700000000001</v>
      </c>
      <c r="G430" s="37"/>
      <c r="H430" s="38"/>
    </row>
    <row r="431" s="2" customFormat="1" ht="16.8" customHeight="1">
      <c r="A431" s="37"/>
      <c r="B431" s="38"/>
      <c r="C431" s="238" t="s">
        <v>2992</v>
      </c>
      <c r="D431" s="37"/>
      <c r="E431" s="37"/>
      <c r="F431" s="37"/>
      <c r="G431" s="37"/>
      <c r="H431" s="38"/>
    </row>
    <row r="432" s="2" customFormat="1">
      <c r="A432" s="37"/>
      <c r="B432" s="38"/>
      <c r="C432" s="236" t="s">
        <v>1757</v>
      </c>
      <c r="D432" s="236" t="s">
        <v>1758</v>
      </c>
      <c r="E432" s="18" t="s">
        <v>342</v>
      </c>
      <c r="F432" s="237">
        <v>129.06700000000001</v>
      </c>
      <c r="G432" s="37"/>
      <c r="H432" s="38"/>
    </row>
    <row r="433" s="2" customFormat="1" ht="16.8" customHeight="1">
      <c r="A433" s="37"/>
      <c r="B433" s="38"/>
      <c r="C433" s="236" t="s">
        <v>1887</v>
      </c>
      <c r="D433" s="236" t="s">
        <v>1888</v>
      </c>
      <c r="E433" s="18" t="s">
        <v>342</v>
      </c>
      <c r="F433" s="237">
        <v>168.62200000000001</v>
      </c>
      <c r="G433" s="37"/>
      <c r="H433" s="38"/>
    </row>
    <row r="434" s="2" customFormat="1" ht="16.8" customHeight="1">
      <c r="A434" s="37"/>
      <c r="B434" s="38"/>
      <c r="C434" s="236" t="s">
        <v>1891</v>
      </c>
      <c r="D434" s="236" t="s">
        <v>1892</v>
      </c>
      <c r="E434" s="18" t="s">
        <v>342</v>
      </c>
      <c r="F434" s="237">
        <v>193.916</v>
      </c>
      <c r="G434" s="37"/>
      <c r="H434" s="38"/>
    </row>
    <row r="435" s="2" customFormat="1" ht="16.8" customHeight="1">
      <c r="A435" s="37"/>
      <c r="B435" s="38"/>
      <c r="C435" s="232" t="s">
        <v>232</v>
      </c>
      <c r="D435" s="233" t="s">
        <v>233</v>
      </c>
      <c r="E435" s="234" t="s">
        <v>1</v>
      </c>
      <c r="F435" s="235">
        <v>13.292999999999999</v>
      </c>
      <c r="G435" s="37"/>
      <c r="H435" s="38"/>
    </row>
    <row r="436" s="2" customFormat="1" ht="16.8" customHeight="1">
      <c r="A436" s="37"/>
      <c r="B436" s="38"/>
      <c r="C436" s="236" t="s">
        <v>1</v>
      </c>
      <c r="D436" s="236" t="s">
        <v>1765</v>
      </c>
      <c r="E436" s="18" t="s">
        <v>1</v>
      </c>
      <c r="F436" s="237">
        <v>13.292999999999999</v>
      </c>
      <c r="G436" s="37"/>
      <c r="H436" s="38"/>
    </row>
    <row r="437" s="2" customFormat="1" ht="16.8" customHeight="1">
      <c r="A437" s="37"/>
      <c r="B437" s="38"/>
      <c r="C437" s="236" t="s">
        <v>232</v>
      </c>
      <c r="D437" s="236" t="s">
        <v>353</v>
      </c>
      <c r="E437" s="18" t="s">
        <v>1</v>
      </c>
      <c r="F437" s="237">
        <v>13.292999999999999</v>
      </c>
      <c r="G437" s="37"/>
      <c r="H437" s="38"/>
    </row>
    <row r="438" s="2" customFormat="1" ht="16.8" customHeight="1">
      <c r="A438" s="37"/>
      <c r="B438" s="38"/>
      <c r="C438" s="238" t="s">
        <v>2992</v>
      </c>
      <c r="D438" s="37"/>
      <c r="E438" s="37"/>
      <c r="F438" s="37"/>
      <c r="G438" s="37"/>
      <c r="H438" s="38"/>
    </row>
    <row r="439" s="2" customFormat="1">
      <c r="A439" s="37"/>
      <c r="B439" s="38"/>
      <c r="C439" s="236" t="s">
        <v>1762</v>
      </c>
      <c r="D439" s="236" t="s">
        <v>1763</v>
      </c>
      <c r="E439" s="18" t="s">
        <v>342</v>
      </c>
      <c r="F439" s="237">
        <v>13.292999999999999</v>
      </c>
      <c r="G439" s="37"/>
      <c r="H439" s="38"/>
    </row>
    <row r="440" s="2" customFormat="1" ht="16.8" customHeight="1">
      <c r="A440" s="37"/>
      <c r="B440" s="38"/>
      <c r="C440" s="236" t="s">
        <v>1887</v>
      </c>
      <c r="D440" s="236" t="s">
        <v>1888</v>
      </c>
      <c r="E440" s="18" t="s">
        <v>342</v>
      </c>
      <c r="F440" s="237">
        <v>168.62200000000001</v>
      </c>
      <c r="G440" s="37"/>
      <c r="H440" s="38"/>
    </row>
    <row r="441" s="2" customFormat="1" ht="16.8" customHeight="1">
      <c r="A441" s="37"/>
      <c r="B441" s="38"/>
      <c r="C441" s="236" t="s">
        <v>1891</v>
      </c>
      <c r="D441" s="236" t="s">
        <v>1892</v>
      </c>
      <c r="E441" s="18" t="s">
        <v>342</v>
      </c>
      <c r="F441" s="237">
        <v>193.916</v>
      </c>
      <c r="G441" s="37"/>
      <c r="H441" s="38"/>
    </row>
    <row r="442" s="2" customFormat="1" ht="16.8" customHeight="1">
      <c r="A442" s="37"/>
      <c r="B442" s="38"/>
      <c r="C442" s="232" t="s">
        <v>235</v>
      </c>
      <c r="D442" s="233" t="s">
        <v>236</v>
      </c>
      <c r="E442" s="234" t="s">
        <v>1</v>
      </c>
      <c r="F442" s="235">
        <v>6.8849999999999998</v>
      </c>
      <c r="G442" s="37"/>
      <c r="H442" s="38"/>
    </row>
    <row r="443" s="2" customFormat="1" ht="16.8" customHeight="1">
      <c r="A443" s="37"/>
      <c r="B443" s="38"/>
      <c r="C443" s="236" t="s">
        <v>1</v>
      </c>
      <c r="D443" s="236" t="s">
        <v>1770</v>
      </c>
      <c r="E443" s="18" t="s">
        <v>1</v>
      </c>
      <c r="F443" s="237">
        <v>6.8849999999999998</v>
      </c>
      <c r="G443" s="37"/>
      <c r="H443" s="38"/>
    </row>
    <row r="444" s="2" customFormat="1" ht="16.8" customHeight="1">
      <c r="A444" s="37"/>
      <c r="B444" s="38"/>
      <c r="C444" s="236" t="s">
        <v>235</v>
      </c>
      <c r="D444" s="236" t="s">
        <v>353</v>
      </c>
      <c r="E444" s="18" t="s">
        <v>1</v>
      </c>
      <c r="F444" s="237">
        <v>6.8849999999999998</v>
      </c>
      <c r="G444" s="37"/>
      <c r="H444" s="38"/>
    </row>
    <row r="445" s="2" customFormat="1" ht="16.8" customHeight="1">
      <c r="A445" s="37"/>
      <c r="B445" s="38"/>
      <c r="C445" s="238" t="s">
        <v>2992</v>
      </c>
      <c r="D445" s="37"/>
      <c r="E445" s="37"/>
      <c r="F445" s="37"/>
      <c r="G445" s="37"/>
      <c r="H445" s="38"/>
    </row>
    <row r="446" s="2" customFormat="1" ht="16.8" customHeight="1">
      <c r="A446" s="37"/>
      <c r="B446" s="38"/>
      <c r="C446" s="236" t="s">
        <v>1767</v>
      </c>
      <c r="D446" s="236" t="s">
        <v>1768</v>
      </c>
      <c r="E446" s="18" t="s">
        <v>342</v>
      </c>
      <c r="F446" s="237">
        <v>6.8849999999999998</v>
      </c>
      <c r="G446" s="37"/>
      <c r="H446" s="38"/>
    </row>
    <row r="447" s="2" customFormat="1" ht="16.8" customHeight="1">
      <c r="A447" s="37"/>
      <c r="B447" s="38"/>
      <c r="C447" s="236" t="s">
        <v>1887</v>
      </c>
      <c r="D447" s="236" t="s">
        <v>1888</v>
      </c>
      <c r="E447" s="18" t="s">
        <v>342</v>
      </c>
      <c r="F447" s="237">
        <v>168.62200000000001</v>
      </c>
      <c r="G447" s="37"/>
      <c r="H447" s="38"/>
    </row>
    <row r="448" s="2" customFormat="1" ht="16.8" customHeight="1">
      <c r="A448" s="37"/>
      <c r="B448" s="38"/>
      <c r="C448" s="236" t="s">
        <v>1891</v>
      </c>
      <c r="D448" s="236" t="s">
        <v>1892</v>
      </c>
      <c r="E448" s="18" t="s">
        <v>342</v>
      </c>
      <c r="F448" s="237">
        <v>193.916</v>
      </c>
      <c r="G448" s="37"/>
      <c r="H448" s="38"/>
    </row>
    <row r="449" s="2" customFormat="1" ht="16.8" customHeight="1">
      <c r="A449" s="37"/>
      <c r="B449" s="38"/>
      <c r="C449" s="232" t="s">
        <v>238</v>
      </c>
      <c r="D449" s="233" t="s">
        <v>239</v>
      </c>
      <c r="E449" s="234" t="s">
        <v>1</v>
      </c>
      <c r="F449" s="235">
        <v>33.731000000000002</v>
      </c>
      <c r="G449" s="37"/>
      <c r="H449" s="38"/>
    </row>
    <row r="450" s="2" customFormat="1" ht="16.8" customHeight="1">
      <c r="A450" s="37"/>
      <c r="B450" s="38"/>
      <c r="C450" s="236" t="s">
        <v>1</v>
      </c>
      <c r="D450" s="236" t="s">
        <v>1560</v>
      </c>
      <c r="E450" s="18" t="s">
        <v>1</v>
      </c>
      <c r="F450" s="237">
        <v>10.131</v>
      </c>
      <c r="G450" s="37"/>
      <c r="H450" s="38"/>
    </row>
    <row r="451" s="2" customFormat="1" ht="16.8" customHeight="1">
      <c r="A451" s="37"/>
      <c r="B451" s="38"/>
      <c r="C451" s="236" t="s">
        <v>1</v>
      </c>
      <c r="D451" s="236" t="s">
        <v>1561</v>
      </c>
      <c r="E451" s="18" t="s">
        <v>1</v>
      </c>
      <c r="F451" s="237">
        <v>9.5</v>
      </c>
      <c r="G451" s="37"/>
      <c r="H451" s="38"/>
    </row>
    <row r="452" s="2" customFormat="1" ht="16.8" customHeight="1">
      <c r="A452" s="37"/>
      <c r="B452" s="38"/>
      <c r="C452" s="236" t="s">
        <v>1</v>
      </c>
      <c r="D452" s="236" t="s">
        <v>1562</v>
      </c>
      <c r="E452" s="18" t="s">
        <v>1</v>
      </c>
      <c r="F452" s="237">
        <v>10.5</v>
      </c>
      <c r="G452" s="37"/>
      <c r="H452" s="38"/>
    </row>
    <row r="453" s="2" customFormat="1" ht="16.8" customHeight="1">
      <c r="A453" s="37"/>
      <c r="B453" s="38"/>
      <c r="C453" s="236" t="s">
        <v>1</v>
      </c>
      <c r="D453" s="236" t="s">
        <v>1563</v>
      </c>
      <c r="E453" s="18" t="s">
        <v>1</v>
      </c>
      <c r="F453" s="237">
        <v>3.6000000000000001</v>
      </c>
      <c r="G453" s="37"/>
      <c r="H453" s="38"/>
    </row>
    <row r="454" s="2" customFormat="1" ht="16.8" customHeight="1">
      <c r="A454" s="37"/>
      <c r="B454" s="38"/>
      <c r="C454" s="236" t="s">
        <v>238</v>
      </c>
      <c r="D454" s="236" t="s">
        <v>1564</v>
      </c>
      <c r="E454" s="18" t="s">
        <v>1</v>
      </c>
      <c r="F454" s="237">
        <v>33.731000000000002</v>
      </c>
      <c r="G454" s="37"/>
      <c r="H454" s="38"/>
    </row>
    <row r="455" s="2" customFormat="1" ht="16.8" customHeight="1">
      <c r="A455" s="37"/>
      <c r="B455" s="38"/>
      <c r="C455" s="238" t="s">
        <v>2992</v>
      </c>
      <c r="D455" s="37"/>
      <c r="E455" s="37"/>
      <c r="F455" s="37"/>
      <c r="G455" s="37"/>
      <c r="H455" s="38"/>
    </row>
    <row r="456" s="2" customFormat="1" ht="16.8" customHeight="1">
      <c r="A456" s="37"/>
      <c r="B456" s="38"/>
      <c r="C456" s="236" t="s">
        <v>1557</v>
      </c>
      <c r="D456" s="236" t="s">
        <v>1558</v>
      </c>
      <c r="E456" s="18" t="s">
        <v>342</v>
      </c>
      <c r="F456" s="237">
        <v>33.731000000000002</v>
      </c>
      <c r="G456" s="37"/>
      <c r="H456" s="38"/>
    </row>
    <row r="457" s="2" customFormat="1" ht="16.8" customHeight="1">
      <c r="A457" s="37"/>
      <c r="B457" s="38"/>
      <c r="C457" s="236" t="s">
        <v>1572</v>
      </c>
      <c r="D457" s="236" t="s">
        <v>1573</v>
      </c>
      <c r="E457" s="18" t="s">
        <v>342</v>
      </c>
      <c r="F457" s="237">
        <v>70.245000000000005</v>
      </c>
      <c r="G457" s="37"/>
      <c r="H457" s="38"/>
    </row>
    <row r="458" s="2" customFormat="1" ht="16.8" customHeight="1">
      <c r="A458" s="37"/>
      <c r="B458" s="38"/>
      <c r="C458" s="236" t="s">
        <v>2506</v>
      </c>
      <c r="D458" s="236" t="s">
        <v>2507</v>
      </c>
      <c r="E458" s="18" t="s">
        <v>342</v>
      </c>
      <c r="F458" s="237">
        <v>322.24400000000003</v>
      </c>
      <c r="G458" s="37"/>
      <c r="H458" s="38"/>
    </row>
    <row r="459" s="2" customFormat="1" ht="16.8" customHeight="1">
      <c r="A459" s="37"/>
      <c r="B459" s="38"/>
      <c r="C459" s="232" t="s">
        <v>241</v>
      </c>
      <c r="D459" s="233" t="s">
        <v>242</v>
      </c>
      <c r="E459" s="234" t="s">
        <v>1</v>
      </c>
      <c r="F459" s="235">
        <v>26.126000000000001</v>
      </c>
      <c r="G459" s="37"/>
      <c r="H459" s="38"/>
    </row>
    <row r="460" s="2" customFormat="1" ht="16.8" customHeight="1">
      <c r="A460" s="37"/>
      <c r="B460" s="38"/>
      <c r="C460" s="236" t="s">
        <v>1</v>
      </c>
      <c r="D460" s="236" t="s">
        <v>1569</v>
      </c>
      <c r="E460" s="18" t="s">
        <v>1</v>
      </c>
      <c r="F460" s="237">
        <v>26.126000000000001</v>
      </c>
      <c r="G460" s="37"/>
      <c r="H460" s="38"/>
    </row>
    <row r="461" s="2" customFormat="1" ht="16.8" customHeight="1">
      <c r="A461" s="37"/>
      <c r="B461" s="38"/>
      <c r="C461" s="236" t="s">
        <v>241</v>
      </c>
      <c r="D461" s="236" t="s">
        <v>1570</v>
      </c>
      <c r="E461" s="18" t="s">
        <v>1</v>
      </c>
      <c r="F461" s="237">
        <v>26.126000000000001</v>
      </c>
      <c r="G461" s="37"/>
      <c r="H461" s="38"/>
    </row>
    <row r="462" s="2" customFormat="1" ht="16.8" customHeight="1">
      <c r="A462" s="37"/>
      <c r="B462" s="38"/>
      <c r="C462" s="238" t="s">
        <v>2992</v>
      </c>
      <c r="D462" s="37"/>
      <c r="E462" s="37"/>
      <c r="F462" s="37"/>
      <c r="G462" s="37"/>
      <c r="H462" s="38"/>
    </row>
    <row r="463" s="2" customFormat="1" ht="16.8" customHeight="1">
      <c r="A463" s="37"/>
      <c r="B463" s="38"/>
      <c r="C463" s="236" t="s">
        <v>1566</v>
      </c>
      <c r="D463" s="236" t="s">
        <v>1567</v>
      </c>
      <c r="E463" s="18" t="s">
        <v>342</v>
      </c>
      <c r="F463" s="237">
        <v>26.126000000000001</v>
      </c>
      <c r="G463" s="37"/>
      <c r="H463" s="38"/>
    </row>
    <row r="464" s="2" customFormat="1" ht="16.8" customHeight="1">
      <c r="A464" s="37"/>
      <c r="B464" s="38"/>
      <c r="C464" s="236" t="s">
        <v>1572</v>
      </c>
      <c r="D464" s="236" t="s">
        <v>1573</v>
      </c>
      <c r="E464" s="18" t="s">
        <v>342</v>
      </c>
      <c r="F464" s="237">
        <v>70.245000000000005</v>
      </c>
      <c r="G464" s="37"/>
      <c r="H464" s="38"/>
    </row>
    <row r="465" s="2" customFormat="1" ht="16.8" customHeight="1">
      <c r="A465" s="37"/>
      <c r="B465" s="38"/>
      <c r="C465" s="236" t="s">
        <v>2506</v>
      </c>
      <c r="D465" s="236" t="s">
        <v>2507</v>
      </c>
      <c r="E465" s="18" t="s">
        <v>342</v>
      </c>
      <c r="F465" s="237">
        <v>322.24400000000003</v>
      </c>
      <c r="G465" s="37"/>
      <c r="H465" s="38"/>
    </row>
    <row r="466" s="2" customFormat="1" ht="16.8" customHeight="1">
      <c r="A466" s="37"/>
      <c r="B466" s="38"/>
      <c r="C466" s="232" t="s">
        <v>244</v>
      </c>
      <c r="D466" s="233" t="s">
        <v>245</v>
      </c>
      <c r="E466" s="234" t="s">
        <v>1</v>
      </c>
      <c r="F466" s="235">
        <v>10.388</v>
      </c>
      <c r="G466" s="37"/>
      <c r="H466" s="38"/>
    </row>
    <row r="467" s="2" customFormat="1" ht="16.8" customHeight="1">
      <c r="A467" s="37"/>
      <c r="B467" s="38"/>
      <c r="C467" s="236" t="s">
        <v>1</v>
      </c>
      <c r="D467" s="236" t="s">
        <v>1598</v>
      </c>
      <c r="E467" s="18" t="s">
        <v>1</v>
      </c>
      <c r="F467" s="237">
        <v>10.388</v>
      </c>
      <c r="G467" s="37"/>
      <c r="H467" s="38"/>
    </row>
    <row r="468" s="2" customFormat="1" ht="16.8" customHeight="1">
      <c r="A468" s="37"/>
      <c r="B468" s="38"/>
      <c r="C468" s="236" t="s">
        <v>244</v>
      </c>
      <c r="D468" s="236" t="s">
        <v>1599</v>
      </c>
      <c r="E468" s="18" t="s">
        <v>1</v>
      </c>
      <c r="F468" s="237">
        <v>10.388</v>
      </c>
      <c r="G468" s="37"/>
      <c r="H468" s="38"/>
    </row>
    <row r="469" s="2" customFormat="1" ht="16.8" customHeight="1">
      <c r="A469" s="37"/>
      <c r="B469" s="38"/>
      <c r="C469" s="238" t="s">
        <v>2992</v>
      </c>
      <c r="D469" s="37"/>
      <c r="E469" s="37"/>
      <c r="F469" s="37"/>
      <c r="G469" s="37"/>
      <c r="H469" s="38"/>
    </row>
    <row r="470" s="2" customFormat="1">
      <c r="A470" s="37"/>
      <c r="B470" s="38"/>
      <c r="C470" s="236" t="s">
        <v>1595</v>
      </c>
      <c r="D470" s="236" t="s">
        <v>1596</v>
      </c>
      <c r="E470" s="18" t="s">
        <v>342</v>
      </c>
      <c r="F470" s="237">
        <v>10.388</v>
      </c>
      <c r="G470" s="37"/>
      <c r="H470" s="38"/>
    </row>
    <row r="471" s="2" customFormat="1" ht="16.8" customHeight="1">
      <c r="A471" s="37"/>
      <c r="B471" s="38"/>
      <c r="C471" s="236" t="s">
        <v>1572</v>
      </c>
      <c r="D471" s="236" t="s">
        <v>1573</v>
      </c>
      <c r="E471" s="18" t="s">
        <v>342</v>
      </c>
      <c r="F471" s="237">
        <v>70.245000000000005</v>
      </c>
      <c r="G471" s="37"/>
      <c r="H471" s="38"/>
    </row>
    <row r="472" s="2" customFormat="1" ht="16.8" customHeight="1">
      <c r="A472" s="37"/>
      <c r="B472" s="38"/>
      <c r="C472" s="236" t="s">
        <v>2506</v>
      </c>
      <c r="D472" s="236" t="s">
        <v>2507</v>
      </c>
      <c r="E472" s="18" t="s">
        <v>342</v>
      </c>
      <c r="F472" s="237">
        <v>322.24400000000003</v>
      </c>
      <c r="G472" s="37"/>
      <c r="H472" s="38"/>
    </row>
    <row r="473" s="2" customFormat="1" ht="16.8" customHeight="1">
      <c r="A473" s="37"/>
      <c r="B473" s="38"/>
      <c r="C473" s="232" t="s">
        <v>247</v>
      </c>
      <c r="D473" s="233" t="s">
        <v>248</v>
      </c>
      <c r="E473" s="234" t="s">
        <v>1</v>
      </c>
      <c r="F473" s="235">
        <v>10.497999999999999</v>
      </c>
      <c r="G473" s="37"/>
      <c r="H473" s="38"/>
    </row>
    <row r="474" s="2" customFormat="1" ht="16.8" customHeight="1">
      <c r="A474" s="37"/>
      <c r="B474" s="38"/>
      <c r="C474" s="236" t="s">
        <v>1</v>
      </c>
      <c r="D474" s="236" t="s">
        <v>1604</v>
      </c>
      <c r="E474" s="18" t="s">
        <v>1</v>
      </c>
      <c r="F474" s="237">
        <v>10.497999999999999</v>
      </c>
      <c r="G474" s="37"/>
      <c r="H474" s="38"/>
    </row>
    <row r="475" s="2" customFormat="1" ht="16.8" customHeight="1">
      <c r="A475" s="37"/>
      <c r="B475" s="38"/>
      <c r="C475" s="236" t="s">
        <v>247</v>
      </c>
      <c r="D475" s="236" t="s">
        <v>1605</v>
      </c>
      <c r="E475" s="18" t="s">
        <v>1</v>
      </c>
      <c r="F475" s="237">
        <v>10.497999999999999</v>
      </c>
      <c r="G475" s="37"/>
      <c r="H475" s="38"/>
    </row>
    <row r="476" s="2" customFormat="1" ht="16.8" customHeight="1">
      <c r="A476" s="37"/>
      <c r="B476" s="38"/>
      <c r="C476" s="238" t="s">
        <v>2992</v>
      </c>
      <c r="D476" s="37"/>
      <c r="E476" s="37"/>
      <c r="F476" s="37"/>
      <c r="G476" s="37"/>
      <c r="H476" s="38"/>
    </row>
    <row r="477" s="2" customFormat="1" ht="16.8" customHeight="1">
      <c r="A477" s="37"/>
      <c r="B477" s="38"/>
      <c r="C477" s="236" t="s">
        <v>1601</v>
      </c>
      <c r="D477" s="236" t="s">
        <v>1602</v>
      </c>
      <c r="E477" s="18" t="s">
        <v>342</v>
      </c>
      <c r="F477" s="237">
        <v>10.497999999999999</v>
      </c>
      <c r="G477" s="37"/>
      <c r="H477" s="38"/>
    </row>
    <row r="478" s="2" customFormat="1" ht="16.8" customHeight="1">
      <c r="A478" s="37"/>
      <c r="B478" s="38"/>
      <c r="C478" s="236" t="s">
        <v>1577</v>
      </c>
      <c r="D478" s="236" t="s">
        <v>1578</v>
      </c>
      <c r="E478" s="18" t="s">
        <v>342</v>
      </c>
      <c r="F478" s="237">
        <v>10.497999999999999</v>
      </c>
      <c r="G478" s="37"/>
      <c r="H478" s="38"/>
    </row>
    <row r="479" s="2" customFormat="1" ht="16.8" customHeight="1">
      <c r="A479" s="37"/>
      <c r="B479" s="38"/>
      <c r="C479" s="236" t="s">
        <v>1586</v>
      </c>
      <c r="D479" s="236" t="s">
        <v>1587</v>
      </c>
      <c r="E479" s="18" t="s">
        <v>342</v>
      </c>
      <c r="F479" s="237">
        <v>10.497999999999999</v>
      </c>
      <c r="G479" s="37"/>
      <c r="H479" s="38"/>
    </row>
    <row r="480" s="2" customFormat="1" ht="16.8" customHeight="1">
      <c r="A480" s="37"/>
      <c r="B480" s="38"/>
      <c r="C480" s="236" t="s">
        <v>1621</v>
      </c>
      <c r="D480" s="236" t="s">
        <v>1622</v>
      </c>
      <c r="E480" s="18" t="s">
        <v>342</v>
      </c>
      <c r="F480" s="237">
        <v>35.805999999999997</v>
      </c>
      <c r="G480" s="37"/>
      <c r="H480" s="38"/>
    </row>
    <row r="481" s="2" customFormat="1" ht="16.8" customHeight="1">
      <c r="A481" s="37"/>
      <c r="B481" s="38"/>
      <c r="C481" s="236" t="s">
        <v>2506</v>
      </c>
      <c r="D481" s="236" t="s">
        <v>2507</v>
      </c>
      <c r="E481" s="18" t="s">
        <v>342</v>
      </c>
      <c r="F481" s="237">
        <v>322.24400000000003</v>
      </c>
      <c r="G481" s="37"/>
      <c r="H481" s="38"/>
    </row>
    <row r="482" s="2" customFormat="1" ht="16.8" customHeight="1">
      <c r="A482" s="37"/>
      <c r="B482" s="38"/>
      <c r="C482" s="236" t="s">
        <v>1581</v>
      </c>
      <c r="D482" s="236" t="s">
        <v>1582</v>
      </c>
      <c r="E482" s="18" t="s">
        <v>342</v>
      </c>
      <c r="F482" s="237">
        <v>11.548</v>
      </c>
      <c r="G482" s="37"/>
      <c r="H482" s="38"/>
    </row>
    <row r="483" s="2" customFormat="1" ht="16.8" customHeight="1">
      <c r="A483" s="37"/>
      <c r="B483" s="38"/>
      <c r="C483" s="236" t="s">
        <v>1590</v>
      </c>
      <c r="D483" s="236" t="s">
        <v>1591</v>
      </c>
      <c r="E483" s="18" t="s">
        <v>342</v>
      </c>
      <c r="F483" s="237">
        <v>10.708</v>
      </c>
      <c r="G483" s="37"/>
      <c r="H483" s="38"/>
    </row>
    <row r="484" s="2" customFormat="1" ht="16.8" customHeight="1">
      <c r="A484" s="37"/>
      <c r="B484" s="38"/>
      <c r="C484" s="232" t="s">
        <v>250</v>
      </c>
      <c r="D484" s="233" t="s">
        <v>251</v>
      </c>
      <c r="E484" s="234" t="s">
        <v>1</v>
      </c>
      <c r="F484" s="235">
        <v>7.7279999999999998</v>
      </c>
      <c r="G484" s="37"/>
      <c r="H484" s="38"/>
    </row>
    <row r="485" s="2" customFormat="1" ht="16.8" customHeight="1">
      <c r="A485" s="37"/>
      <c r="B485" s="38"/>
      <c r="C485" s="236" t="s">
        <v>1</v>
      </c>
      <c r="D485" s="236" t="s">
        <v>1610</v>
      </c>
      <c r="E485" s="18" t="s">
        <v>1</v>
      </c>
      <c r="F485" s="237">
        <v>3.4079999999999999</v>
      </c>
      <c r="G485" s="37"/>
      <c r="H485" s="38"/>
    </row>
    <row r="486" s="2" customFormat="1" ht="16.8" customHeight="1">
      <c r="A486" s="37"/>
      <c r="B486" s="38"/>
      <c r="C486" s="236" t="s">
        <v>1</v>
      </c>
      <c r="D486" s="236" t="s">
        <v>1611</v>
      </c>
      <c r="E486" s="18" t="s">
        <v>1</v>
      </c>
      <c r="F486" s="237">
        <v>2.1600000000000001</v>
      </c>
      <c r="G486" s="37"/>
      <c r="H486" s="38"/>
    </row>
    <row r="487" s="2" customFormat="1" ht="16.8" customHeight="1">
      <c r="A487" s="37"/>
      <c r="B487" s="38"/>
      <c r="C487" s="236" t="s">
        <v>1</v>
      </c>
      <c r="D487" s="236" t="s">
        <v>1612</v>
      </c>
      <c r="E487" s="18" t="s">
        <v>1</v>
      </c>
      <c r="F487" s="237">
        <v>2.1600000000000001</v>
      </c>
      <c r="G487" s="37"/>
      <c r="H487" s="38"/>
    </row>
    <row r="488" s="2" customFormat="1" ht="16.8" customHeight="1">
      <c r="A488" s="37"/>
      <c r="B488" s="38"/>
      <c r="C488" s="236" t="s">
        <v>250</v>
      </c>
      <c r="D488" s="236" t="s">
        <v>363</v>
      </c>
      <c r="E488" s="18" t="s">
        <v>1</v>
      </c>
      <c r="F488" s="237">
        <v>7.7279999999999998</v>
      </c>
      <c r="G488" s="37"/>
      <c r="H488" s="38"/>
    </row>
    <row r="489" s="2" customFormat="1" ht="16.8" customHeight="1">
      <c r="A489" s="37"/>
      <c r="B489" s="38"/>
      <c r="C489" s="238" t="s">
        <v>2992</v>
      </c>
      <c r="D489" s="37"/>
      <c r="E489" s="37"/>
      <c r="F489" s="37"/>
      <c r="G489" s="37"/>
      <c r="H489" s="38"/>
    </row>
    <row r="490" s="2" customFormat="1" ht="16.8" customHeight="1">
      <c r="A490" s="37"/>
      <c r="B490" s="38"/>
      <c r="C490" s="236" t="s">
        <v>1607</v>
      </c>
      <c r="D490" s="236" t="s">
        <v>1608</v>
      </c>
      <c r="E490" s="18" t="s">
        <v>342</v>
      </c>
      <c r="F490" s="237">
        <v>7.7279999999999998</v>
      </c>
      <c r="G490" s="37"/>
      <c r="H490" s="38"/>
    </row>
    <row r="491" s="2" customFormat="1" ht="16.8" customHeight="1">
      <c r="A491" s="37"/>
      <c r="B491" s="38"/>
      <c r="C491" s="236" t="s">
        <v>1621</v>
      </c>
      <c r="D491" s="236" t="s">
        <v>1622</v>
      </c>
      <c r="E491" s="18" t="s">
        <v>342</v>
      </c>
      <c r="F491" s="237">
        <v>35.805999999999997</v>
      </c>
      <c r="G491" s="37"/>
      <c r="H491" s="38"/>
    </row>
    <row r="492" s="2" customFormat="1" ht="16.8" customHeight="1">
      <c r="A492" s="37"/>
      <c r="B492" s="38"/>
      <c r="C492" s="236" t="s">
        <v>2506</v>
      </c>
      <c r="D492" s="236" t="s">
        <v>2507</v>
      </c>
      <c r="E492" s="18" t="s">
        <v>342</v>
      </c>
      <c r="F492" s="237">
        <v>322.24400000000003</v>
      </c>
      <c r="G492" s="37"/>
      <c r="H492" s="38"/>
    </row>
    <row r="493" s="2" customFormat="1" ht="16.8" customHeight="1">
      <c r="A493" s="37"/>
      <c r="B493" s="38"/>
      <c r="C493" s="232" t="s">
        <v>253</v>
      </c>
      <c r="D493" s="233" t="s">
        <v>254</v>
      </c>
      <c r="E493" s="234" t="s">
        <v>1</v>
      </c>
      <c r="F493" s="235">
        <v>14.060000000000001</v>
      </c>
      <c r="G493" s="37"/>
      <c r="H493" s="38"/>
    </row>
    <row r="494" s="2" customFormat="1" ht="16.8" customHeight="1">
      <c r="A494" s="37"/>
      <c r="B494" s="38"/>
      <c r="C494" s="236" t="s">
        <v>1</v>
      </c>
      <c r="D494" s="236" t="s">
        <v>1617</v>
      </c>
      <c r="E494" s="18" t="s">
        <v>1</v>
      </c>
      <c r="F494" s="237">
        <v>4.4000000000000004</v>
      </c>
      <c r="G494" s="37"/>
      <c r="H494" s="38"/>
    </row>
    <row r="495" s="2" customFormat="1" ht="16.8" customHeight="1">
      <c r="A495" s="37"/>
      <c r="B495" s="38"/>
      <c r="C495" s="236" t="s">
        <v>1</v>
      </c>
      <c r="D495" s="236" t="s">
        <v>1618</v>
      </c>
      <c r="E495" s="18" t="s">
        <v>1</v>
      </c>
      <c r="F495" s="237">
        <v>9.6600000000000001</v>
      </c>
      <c r="G495" s="37"/>
      <c r="H495" s="38"/>
    </row>
    <row r="496" s="2" customFormat="1" ht="16.8" customHeight="1">
      <c r="A496" s="37"/>
      <c r="B496" s="38"/>
      <c r="C496" s="236" t="s">
        <v>253</v>
      </c>
      <c r="D496" s="236" t="s">
        <v>1619</v>
      </c>
      <c r="E496" s="18" t="s">
        <v>1</v>
      </c>
      <c r="F496" s="237">
        <v>14.060000000000001</v>
      </c>
      <c r="G496" s="37"/>
      <c r="H496" s="38"/>
    </row>
    <row r="497" s="2" customFormat="1" ht="16.8" customHeight="1">
      <c r="A497" s="37"/>
      <c r="B497" s="38"/>
      <c r="C497" s="238" t="s">
        <v>2992</v>
      </c>
      <c r="D497" s="37"/>
      <c r="E497" s="37"/>
      <c r="F497" s="37"/>
      <c r="G497" s="37"/>
      <c r="H497" s="38"/>
    </row>
    <row r="498" s="2" customFormat="1" ht="16.8" customHeight="1">
      <c r="A498" s="37"/>
      <c r="B498" s="38"/>
      <c r="C498" s="236" t="s">
        <v>1614</v>
      </c>
      <c r="D498" s="236" t="s">
        <v>1615</v>
      </c>
      <c r="E498" s="18" t="s">
        <v>342</v>
      </c>
      <c r="F498" s="237">
        <v>14.060000000000001</v>
      </c>
      <c r="G498" s="37"/>
      <c r="H498" s="38"/>
    </row>
    <row r="499" s="2" customFormat="1" ht="16.8" customHeight="1">
      <c r="A499" s="37"/>
      <c r="B499" s="38"/>
      <c r="C499" s="236" t="s">
        <v>1621</v>
      </c>
      <c r="D499" s="236" t="s">
        <v>1622</v>
      </c>
      <c r="E499" s="18" t="s">
        <v>342</v>
      </c>
      <c r="F499" s="237">
        <v>35.805999999999997</v>
      </c>
      <c r="G499" s="37"/>
      <c r="H499" s="38"/>
    </row>
    <row r="500" s="2" customFormat="1" ht="16.8" customHeight="1">
      <c r="A500" s="37"/>
      <c r="B500" s="38"/>
      <c r="C500" s="236" t="s">
        <v>2506</v>
      </c>
      <c r="D500" s="236" t="s">
        <v>2507</v>
      </c>
      <c r="E500" s="18" t="s">
        <v>342</v>
      </c>
      <c r="F500" s="237">
        <v>322.24400000000003</v>
      </c>
      <c r="G500" s="37"/>
      <c r="H500" s="38"/>
    </row>
    <row r="501" s="2" customFormat="1" ht="16.8" customHeight="1">
      <c r="A501" s="37"/>
      <c r="B501" s="38"/>
      <c r="C501" s="232" t="s">
        <v>256</v>
      </c>
      <c r="D501" s="233" t="s">
        <v>257</v>
      </c>
      <c r="E501" s="234" t="s">
        <v>1</v>
      </c>
      <c r="F501" s="235">
        <v>31.029</v>
      </c>
      <c r="G501" s="37"/>
      <c r="H501" s="38"/>
    </row>
    <row r="502" s="2" customFormat="1" ht="16.8" customHeight="1">
      <c r="A502" s="37"/>
      <c r="B502" s="38"/>
      <c r="C502" s="236" t="s">
        <v>1</v>
      </c>
      <c r="D502" s="236" t="s">
        <v>1630</v>
      </c>
      <c r="E502" s="18" t="s">
        <v>1</v>
      </c>
      <c r="F502" s="237">
        <v>13.662000000000001</v>
      </c>
      <c r="G502" s="37"/>
      <c r="H502" s="38"/>
    </row>
    <row r="503" s="2" customFormat="1" ht="16.8" customHeight="1">
      <c r="A503" s="37"/>
      <c r="B503" s="38"/>
      <c r="C503" s="236" t="s">
        <v>1</v>
      </c>
      <c r="D503" s="236" t="s">
        <v>1631</v>
      </c>
      <c r="E503" s="18" t="s">
        <v>1</v>
      </c>
      <c r="F503" s="237">
        <v>7.8499999999999996</v>
      </c>
      <c r="G503" s="37"/>
      <c r="H503" s="38"/>
    </row>
    <row r="504" s="2" customFormat="1" ht="16.8" customHeight="1">
      <c r="A504" s="37"/>
      <c r="B504" s="38"/>
      <c r="C504" s="236" t="s">
        <v>1</v>
      </c>
      <c r="D504" s="236" t="s">
        <v>1632</v>
      </c>
      <c r="E504" s="18" t="s">
        <v>1</v>
      </c>
      <c r="F504" s="237">
        <v>9.5169999999999995</v>
      </c>
      <c r="G504" s="37"/>
      <c r="H504" s="38"/>
    </row>
    <row r="505" s="2" customFormat="1" ht="16.8" customHeight="1">
      <c r="A505" s="37"/>
      <c r="B505" s="38"/>
      <c r="C505" s="236" t="s">
        <v>256</v>
      </c>
      <c r="D505" s="236" t="s">
        <v>1633</v>
      </c>
      <c r="E505" s="18" t="s">
        <v>1</v>
      </c>
      <c r="F505" s="237">
        <v>31.029</v>
      </c>
      <c r="G505" s="37"/>
      <c r="H505" s="38"/>
    </row>
    <row r="506" s="2" customFormat="1" ht="16.8" customHeight="1">
      <c r="A506" s="37"/>
      <c r="B506" s="38"/>
      <c r="C506" s="238" t="s">
        <v>2992</v>
      </c>
      <c r="D506" s="37"/>
      <c r="E506" s="37"/>
      <c r="F506" s="37"/>
      <c r="G506" s="37"/>
      <c r="H506" s="38"/>
    </row>
    <row r="507" s="2" customFormat="1" ht="16.8" customHeight="1">
      <c r="A507" s="37"/>
      <c r="B507" s="38"/>
      <c r="C507" s="236" t="s">
        <v>1627</v>
      </c>
      <c r="D507" s="236" t="s">
        <v>1628</v>
      </c>
      <c r="E507" s="18" t="s">
        <v>342</v>
      </c>
      <c r="F507" s="237">
        <v>31.029</v>
      </c>
      <c r="G507" s="37"/>
      <c r="H507" s="38"/>
    </row>
    <row r="508" s="2" customFormat="1" ht="16.8" customHeight="1">
      <c r="A508" s="37"/>
      <c r="B508" s="38"/>
      <c r="C508" s="236" t="s">
        <v>1635</v>
      </c>
      <c r="D508" s="236" t="s">
        <v>1636</v>
      </c>
      <c r="E508" s="18" t="s">
        <v>342</v>
      </c>
      <c r="F508" s="237">
        <v>145.94800000000001</v>
      </c>
      <c r="G508" s="37"/>
      <c r="H508" s="38"/>
    </row>
    <row r="509" s="2" customFormat="1" ht="16.8" customHeight="1">
      <c r="A509" s="37"/>
      <c r="B509" s="38"/>
      <c r="C509" s="236" t="s">
        <v>2506</v>
      </c>
      <c r="D509" s="236" t="s">
        <v>2507</v>
      </c>
      <c r="E509" s="18" t="s">
        <v>342</v>
      </c>
      <c r="F509" s="237">
        <v>322.24400000000003</v>
      </c>
      <c r="G509" s="37"/>
      <c r="H509" s="38"/>
    </row>
    <row r="510" s="2" customFormat="1" ht="16.8" customHeight="1">
      <c r="A510" s="37"/>
      <c r="B510" s="38"/>
      <c r="C510" s="232" t="s">
        <v>259</v>
      </c>
      <c r="D510" s="233" t="s">
        <v>260</v>
      </c>
      <c r="E510" s="234" t="s">
        <v>1</v>
      </c>
      <c r="F510" s="235">
        <v>108.527</v>
      </c>
      <c r="G510" s="37"/>
      <c r="H510" s="38"/>
    </row>
    <row r="511" s="2" customFormat="1" ht="16.8" customHeight="1">
      <c r="A511" s="37"/>
      <c r="B511" s="38"/>
      <c r="C511" s="236" t="s">
        <v>1</v>
      </c>
      <c r="D511" s="236" t="s">
        <v>1653</v>
      </c>
      <c r="E511" s="18" t="s">
        <v>1</v>
      </c>
      <c r="F511" s="237">
        <v>24.867000000000001</v>
      </c>
      <c r="G511" s="37"/>
      <c r="H511" s="38"/>
    </row>
    <row r="512" s="2" customFormat="1" ht="16.8" customHeight="1">
      <c r="A512" s="37"/>
      <c r="B512" s="38"/>
      <c r="C512" s="236" t="s">
        <v>1</v>
      </c>
      <c r="D512" s="236" t="s">
        <v>1654</v>
      </c>
      <c r="E512" s="18" t="s">
        <v>1</v>
      </c>
      <c r="F512" s="237">
        <v>18.800000000000001</v>
      </c>
      <c r="G512" s="37"/>
      <c r="H512" s="38"/>
    </row>
    <row r="513" s="2" customFormat="1" ht="16.8" customHeight="1">
      <c r="A513" s="37"/>
      <c r="B513" s="38"/>
      <c r="C513" s="236" t="s">
        <v>1</v>
      </c>
      <c r="D513" s="236" t="s">
        <v>1655</v>
      </c>
      <c r="E513" s="18" t="s">
        <v>1</v>
      </c>
      <c r="F513" s="237">
        <v>64.859999999999999</v>
      </c>
      <c r="G513" s="37"/>
      <c r="H513" s="38"/>
    </row>
    <row r="514" s="2" customFormat="1" ht="16.8" customHeight="1">
      <c r="A514" s="37"/>
      <c r="B514" s="38"/>
      <c r="C514" s="236" t="s">
        <v>259</v>
      </c>
      <c r="D514" s="236" t="s">
        <v>1656</v>
      </c>
      <c r="E514" s="18" t="s">
        <v>1</v>
      </c>
      <c r="F514" s="237">
        <v>108.527</v>
      </c>
      <c r="G514" s="37"/>
      <c r="H514" s="38"/>
    </row>
    <row r="515" s="2" customFormat="1" ht="16.8" customHeight="1">
      <c r="A515" s="37"/>
      <c r="B515" s="38"/>
      <c r="C515" s="238" t="s">
        <v>2992</v>
      </c>
      <c r="D515" s="37"/>
      <c r="E515" s="37"/>
      <c r="F515" s="37"/>
      <c r="G515" s="37"/>
      <c r="H515" s="38"/>
    </row>
    <row r="516" s="2" customFormat="1" ht="16.8" customHeight="1">
      <c r="A516" s="37"/>
      <c r="B516" s="38"/>
      <c r="C516" s="236" t="s">
        <v>1650</v>
      </c>
      <c r="D516" s="236" t="s">
        <v>1651</v>
      </c>
      <c r="E516" s="18" t="s">
        <v>342</v>
      </c>
      <c r="F516" s="237">
        <v>108.527</v>
      </c>
      <c r="G516" s="37"/>
      <c r="H516" s="38"/>
    </row>
    <row r="517" s="2" customFormat="1" ht="16.8" customHeight="1">
      <c r="A517" s="37"/>
      <c r="B517" s="38"/>
      <c r="C517" s="236" t="s">
        <v>1635</v>
      </c>
      <c r="D517" s="236" t="s">
        <v>1636</v>
      </c>
      <c r="E517" s="18" t="s">
        <v>342</v>
      </c>
      <c r="F517" s="237">
        <v>145.94800000000001</v>
      </c>
      <c r="G517" s="37"/>
      <c r="H517" s="38"/>
    </row>
    <row r="518" s="2" customFormat="1" ht="16.8" customHeight="1">
      <c r="A518" s="37"/>
      <c r="B518" s="38"/>
      <c r="C518" s="236" t="s">
        <v>1641</v>
      </c>
      <c r="D518" s="236" t="s">
        <v>1642</v>
      </c>
      <c r="E518" s="18" t="s">
        <v>342</v>
      </c>
      <c r="F518" s="237">
        <v>108.527</v>
      </c>
      <c r="G518" s="37"/>
      <c r="H518" s="38"/>
    </row>
    <row r="519" s="2" customFormat="1" ht="16.8" customHeight="1">
      <c r="A519" s="37"/>
      <c r="B519" s="38"/>
      <c r="C519" s="236" t="s">
        <v>1658</v>
      </c>
      <c r="D519" s="236" t="s">
        <v>1659</v>
      </c>
      <c r="E519" s="18" t="s">
        <v>342</v>
      </c>
      <c r="F519" s="237">
        <v>651.16200000000003</v>
      </c>
      <c r="G519" s="37"/>
      <c r="H519" s="38"/>
    </row>
    <row r="520" s="2" customFormat="1" ht="16.8" customHeight="1">
      <c r="A520" s="37"/>
      <c r="B520" s="38"/>
      <c r="C520" s="236" t="s">
        <v>2506</v>
      </c>
      <c r="D520" s="236" t="s">
        <v>2507</v>
      </c>
      <c r="E520" s="18" t="s">
        <v>342</v>
      </c>
      <c r="F520" s="237">
        <v>322.24400000000003</v>
      </c>
      <c r="G520" s="37"/>
      <c r="H520" s="38"/>
    </row>
    <row r="521" s="2" customFormat="1" ht="16.8" customHeight="1">
      <c r="A521" s="37"/>
      <c r="B521" s="38"/>
      <c r="C521" s="236" t="s">
        <v>1645</v>
      </c>
      <c r="D521" s="236" t="s">
        <v>1646</v>
      </c>
      <c r="E521" s="18" t="s">
        <v>342</v>
      </c>
      <c r="F521" s="237">
        <v>119.38</v>
      </c>
      <c r="G521" s="37"/>
      <c r="H521" s="38"/>
    </row>
    <row r="522" s="2" customFormat="1" ht="16.8" customHeight="1">
      <c r="A522" s="37"/>
      <c r="B522" s="38"/>
      <c r="C522" s="232" t="s">
        <v>262</v>
      </c>
      <c r="D522" s="233" t="s">
        <v>263</v>
      </c>
      <c r="E522" s="234" t="s">
        <v>1</v>
      </c>
      <c r="F522" s="235">
        <v>4.4000000000000004</v>
      </c>
      <c r="G522" s="37"/>
      <c r="H522" s="38"/>
    </row>
    <row r="523" s="2" customFormat="1" ht="16.8" customHeight="1">
      <c r="A523" s="37"/>
      <c r="B523" s="38"/>
      <c r="C523" s="236" t="s">
        <v>1</v>
      </c>
      <c r="D523" s="236" t="s">
        <v>1666</v>
      </c>
      <c r="E523" s="18" t="s">
        <v>1</v>
      </c>
      <c r="F523" s="237">
        <v>4.4000000000000004</v>
      </c>
      <c r="G523" s="37"/>
      <c r="H523" s="38"/>
    </row>
    <row r="524" s="2" customFormat="1" ht="16.8" customHeight="1">
      <c r="A524" s="37"/>
      <c r="B524" s="38"/>
      <c r="C524" s="236" t="s">
        <v>262</v>
      </c>
      <c r="D524" s="236" t="s">
        <v>732</v>
      </c>
      <c r="E524" s="18" t="s">
        <v>1</v>
      </c>
      <c r="F524" s="237">
        <v>4.4000000000000004</v>
      </c>
      <c r="G524" s="37"/>
      <c r="H524" s="38"/>
    </row>
    <row r="525" s="2" customFormat="1" ht="16.8" customHeight="1">
      <c r="A525" s="37"/>
      <c r="B525" s="38"/>
      <c r="C525" s="238" t="s">
        <v>2992</v>
      </c>
      <c r="D525" s="37"/>
      <c r="E525" s="37"/>
      <c r="F525" s="37"/>
      <c r="G525" s="37"/>
      <c r="H525" s="38"/>
    </row>
    <row r="526" s="2" customFormat="1" ht="16.8" customHeight="1">
      <c r="A526" s="37"/>
      <c r="B526" s="38"/>
      <c r="C526" s="236" t="s">
        <v>1663</v>
      </c>
      <c r="D526" s="236" t="s">
        <v>1664</v>
      </c>
      <c r="E526" s="18" t="s">
        <v>433</v>
      </c>
      <c r="F526" s="237">
        <v>4.4000000000000004</v>
      </c>
      <c r="G526" s="37"/>
      <c r="H526" s="38"/>
    </row>
    <row r="527" s="2" customFormat="1" ht="16.8" customHeight="1">
      <c r="A527" s="37"/>
      <c r="B527" s="38"/>
      <c r="C527" s="236" t="s">
        <v>1621</v>
      </c>
      <c r="D527" s="236" t="s">
        <v>1622</v>
      </c>
      <c r="E527" s="18" t="s">
        <v>342</v>
      </c>
      <c r="F527" s="237">
        <v>35.805999999999997</v>
      </c>
      <c r="G527" s="37"/>
      <c r="H527" s="38"/>
    </row>
    <row r="528" s="2" customFormat="1" ht="16.8" customHeight="1">
      <c r="A528" s="37"/>
      <c r="B528" s="38"/>
      <c r="C528" s="236" t="s">
        <v>2506</v>
      </c>
      <c r="D528" s="236" t="s">
        <v>2507</v>
      </c>
      <c r="E528" s="18" t="s">
        <v>342</v>
      </c>
      <c r="F528" s="237">
        <v>322.24400000000003</v>
      </c>
      <c r="G528" s="37"/>
      <c r="H528" s="38"/>
    </row>
    <row r="529" s="2" customFormat="1" ht="16.8" customHeight="1">
      <c r="A529" s="37"/>
      <c r="B529" s="38"/>
      <c r="C529" s="232" t="s">
        <v>265</v>
      </c>
      <c r="D529" s="233" t="s">
        <v>266</v>
      </c>
      <c r="E529" s="234" t="s">
        <v>1</v>
      </c>
      <c r="F529" s="235">
        <v>31.782</v>
      </c>
      <c r="G529" s="37"/>
      <c r="H529" s="38"/>
    </row>
    <row r="530" s="2" customFormat="1" ht="16.8" customHeight="1">
      <c r="A530" s="37"/>
      <c r="B530" s="38"/>
      <c r="C530" s="236" t="s">
        <v>1</v>
      </c>
      <c r="D530" s="236" t="s">
        <v>560</v>
      </c>
      <c r="E530" s="18" t="s">
        <v>1</v>
      </c>
      <c r="F530" s="237">
        <v>27.562999999999999</v>
      </c>
      <c r="G530" s="37"/>
      <c r="H530" s="38"/>
    </row>
    <row r="531" s="2" customFormat="1" ht="16.8" customHeight="1">
      <c r="A531" s="37"/>
      <c r="B531" s="38"/>
      <c r="C531" s="236" t="s">
        <v>1</v>
      </c>
      <c r="D531" s="236" t="s">
        <v>561</v>
      </c>
      <c r="E531" s="18" t="s">
        <v>1</v>
      </c>
      <c r="F531" s="237">
        <v>-6.3040000000000003</v>
      </c>
      <c r="G531" s="37"/>
      <c r="H531" s="38"/>
    </row>
    <row r="532" s="2" customFormat="1" ht="16.8" customHeight="1">
      <c r="A532" s="37"/>
      <c r="B532" s="38"/>
      <c r="C532" s="236" t="s">
        <v>1</v>
      </c>
      <c r="D532" s="236" t="s">
        <v>562</v>
      </c>
      <c r="E532" s="18" t="s">
        <v>1</v>
      </c>
      <c r="F532" s="237">
        <v>1.7430000000000001</v>
      </c>
      <c r="G532" s="37"/>
      <c r="H532" s="38"/>
    </row>
    <row r="533" s="2" customFormat="1" ht="16.8" customHeight="1">
      <c r="A533" s="37"/>
      <c r="B533" s="38"/>
      <c r="C533" s="236" t="s">
        <v>1</v>
      </c>
      <c r="D533" s="236" t="s">
        <v>563</v>
      </c>
      <c r="E533" s="18" t="s">
        <v>1</v>
      </c>
      <c r="F533" s="237">
        <v>0.79000000000000004</v>
      </c>
      <c r="G533" s="37"/>
      <c r="H533" s="38"/>
    </row>
    <row r="534" s="2" customFormat="1" ht="16.8" customHeight="1">
      <c r="A534" s="37"/>
      <c r="B534" s="38"/>
      <c r="C534" s="236" t="s">
        <v>1</v>
      </c>
      <c r="D534" s="236" t="s">
        <v>565</v>
      </c>
      <c r="E534" s="18" t="s">
        <v>1</v>
      </c>
      <c r="F534" s="237">
        <v>3.4399999999999999</v>
      </c>
      <c r="G534" s="37"/>
      <c r="H534" s="38"/>
    </row>
    <row r="535" s="2" customFormat="1" ht="16.8" customHeight="1">
      <c r="A535" s="37"/>
      <c r="B535" s="38"/>
      <c r="C535" s="236" t="s">
        <v>1</v>
      </c>
      <c r="D535" s="236" t="s">
        <v>566</v>
      </c>
      <c r="E535" s="18" t="s">
        <v>1</v>
      </c>
      <c r="F535" s="237">
        <v>4.5499999999999998</v>
      </c>
      <c r="G535" s="37"/>
      <c r="H535" s="38"/>
    </row>
    <row r="536" s="2" customFormat="1" ht="16.8" customHeight="1">
      <c r="A536" s="37"/>
      <c r="B536" s="38"/>
      <c r="C536" s="236" t="s">
        <v>265</v>
      </c>
      <c r="D536" s="236" t="s">
        <v>353</v>
      </c>
      <c r="E536" s="18" t="s">
        <v>1</v>
      </c>
      <c r="F536" s="237">
        <v>31.782</v>
      </c>
      <c r="G536" s="37"/>
      <c r="H536" s="38"/>
    </row>
    <row r="537" s="2" customFormat="1" ht="16.8" customHeight="1">
      <c r="A537" s="37"/>
      <c r="B537" s="38"/>
      <c r="C537" s="238" t="s">
        <v>2992</v>
      </c>
      <c r="D537" s="37"/>
      <c r="E537" s="37"/>
      <c r="F537" s="37"/>
      <c r="G537" s="37"/>
      <c r="H537" s="38"/>
    </row>
    <row r="538" s="2" customFormat="1" ht="16.8" customHeight="1">
      <c r="A538" s="37"/>
      <c r="B538" s="38"/>
      <c r="C538" s="236" t="s">
        <v>557</v>
      </c>
      <c r="D538" s="236" t="s">
        <v>558</v>
      </c>
      <c r="E538" s="18" t="s">
        <v>342</v>
      </c>
      <c r="F538" s="237">
        <v>31.782</v>
      </c>
      <c r="G538" s="37"/>
      <c r="H538" s="38"/>
    </row>
    <row r="539" s="2" customFormat="1" ht="16.8" customHeight="1">
      <c r="A539" s="37"/>
      <c r="B539" s="38"/>
      <c r="C539" s="236" t="s">
        <v>684</v>
      </c>
      <c r="D539" s="236" t="s">
        <v>685</v>
      </c>
      <c r="E539" s="18" t="s">
        <v>342</v>
      </c>
      <c r="F539" s="237">
        <v>221.83699999999999</v>
      </c>
      <c r="G539" s="37"/>
      <c r="H539" s="38"/>
    </row>
    <row r="540" s="2" customFormat="1" ht="16.8" customHeight="1">
      <c r="A540" s="37"/>
      <c r="B540" s="38"/>
      <c r="C540" s="232" t="s">
        <v>268</v>
      </c>
      <c r="D540" s="233" t="s">
        <v>269</v>
      </c>
      <c r="E540" s="234" t="s">
        <v>1</v>
      </c>
      <c r="F540" s="235">
        <v>7.9900000000000002</v>
      </c>
      <c r="G540" s="37"/>
      <c r="H540" s="38"/>
    </row>
    <row r="541" s="2" customFormat="1" ht="16.8" customHeight="1">
      <c r="A541" s="37"/>
      <c r="B541" s="38"/>
      <c r="C541" s="236" t="s">
        <v>1</v>
      </c>
      <c r="D541" s="236" t="s">
        <v>1671</v>
      </c>
      <c r="E541" s="18" t="s">
        <v>1</v>
      </c>
      <c r="F541" s="237">
        <v>7.9900000000000002</v>
      </c>
      <c r="G541" s="37"/>
      <c r="H541" s="38"/>
    </row>
    <row r="542" s="2" customFormat="1" ht="16.8" customHeight="1">
      <c r="A542" s="37"/>
      <c r="B542" s="38"/>
      <c r="C542" s="236" t="s">
        <v>268</v>
      </c>
      <c r="D542" s="236" t="s">
        <v>1672</v>
      </c>
      <c r="E542" s="18" t="s">
        <v>1</v>
      </c>
      <c r="F542" s="237">
        <v>7.9900000000000002</v>
      </c>
      <c r="G542" s="37"/>
      <c r="H542" s="38"/>
    </row>
    <row r="543" s="2" customFormat="1" ht="16.8" customHeight="1">
      <c r="A543" s="37"/>
      <c r="B543" s="38"/>
      <c r="C543" s="238" t="s">
        <v>2992</v>
      </c>
      <c r="D543" s="37"/>
      <c r="E543" s="37"/>
      <c r="F543" s="37"/>
      <c r="G543" s="37"/>
      <c r="H543" s="38"/>
    </row>
    <row r="544" s="2" customFormat="1" ht="16.8" customHeight="1">
      <c r="A544" s="37"/>
      <c r="B544" s="38"/>
      <c r="C544" s="236" t="s">
        <v>1668</v>
      </c>
      <c r="D544" s="236" t="s">
        <v>1669</v>
      </c>
      <c r="E544" s="18" t="s">
        <v>433</v>
      </c>
      <c r="F544" s="237">
        <v>7.9900000000000002</v>
      </c>
      <c r="G544" s="37"/>
      <c r="H544" s="38"/>
    </row>
    <row r="545" s="2" customFormat="1" ht="16.8" customHeight="1">
      <c r="A545" s="37"/>
      <c r="B545" s="38"/>
      <c r="C545" s="236" t="s">
        <v>1635</v>
      </c>
      <c r="D545" s="236" t="s">
        <v>1636</v>
      </c>
      <c r="E545" s="18" t="s">
        <v>342</v>
      </c>
      <c r="F545" s="237">
        <v>145.94800000000001</v>
      </c>
      <c r="G545" s="37"/>
      <c r="H545" s="38"/>
    </row>
    <row r="546" s="2" customFormat="1" ht="16.8" customHeight="1">
      <c r="A546" s="37"/>
      <c r="B546" s="38"/>
      <c r="C546" s="236" t="s">
        <v>2506</v>
      </c>
      <c r="D546" s="236" t="s">
        <v>2507</v>
      </c>
      <c r="E546" s="18" t="s">
        <v>342</v>
      </c>
      <c r="F546" s="237">
        <v>322.24400000000003</v>
      </c>
      <c r="G546" s="37"/>
      <c r="H546" s="38"/>
    </row>
    <row r="547" s="2" customFormat="1" ht="16.8" customHeight="1">
      <c r="A547" s="37"/>
      <c r="B547" s="38"/>
      <c r="C547" s="232" t="s">
        <v>271</v>
      </c>
      <c r="D547" s="233" t="s">
        <v>272</v>
      </c>
      <c r="E547" s="234" t="s">
        <v>1</v>
      </c>
      <c r="F547" s="235">
        <v>363.97000000000003</v>
      </c>
      <c r="G547" s="37"/>
      <c r="H547" s="38"/>
    </row>
    <row r="548" s="2" customFormat="1" ht="16.8" customHeight="1">
      <c r="A548" s="37"/>
      <c r="B548" s="38"/>
      <c r="C548" s="236" t="s">
        <v>1</v>
      </c>
      <c r="D548" s="236" t="s">
        <v>1070</v>
      </c>
      <c r="E548" s="18" t="s">
        <v>1</v>
      </c>
      <c r="F548" s="237">
        <v>45.090000000000003</v>
      </c>
      <c r="G548" s="37"/>
      <c r="H548" s="38"/>
    </row>
    <row r="549" s="2" customFormat="1" ht="16.8" customHeight="1">
      <c r="A549" s="37"/>
      <c r="B549" s="38"/>
      <c r="C549" s="236" t="s">
        <v>1</v>
      </c>
      <c r="D549" s="236" t="s">
        <v>1071</v>
      </c>
      <c r="E549" s="18" t="s">
        <v>1</v>
      </c>
      <c r="F549" s="237">
        <v>87.989999999999995</v>
      </c>
      <c r="G549" s="37"/>
      <c r="H549" s="38"/>
    </row>
    <row r="550" s="2" customFormat="1" ht="16.8" customHeight="1">
      <c r="A550" s="37"/>
      <c r="B550" s="38"/>
      <c r="C550" s="236" t="s">
        <v>1</v>
      </c>
      <c r="D550" s="236" t="s">
        <v>1072</v>
      </c>
      <c r="E550" s="18" t="s">
        <v>1</v>
      </c>
      <c r="F550" s="237">
        <v>109.25</v>
      </c>
      <c r="G550" s="37"/>
      <c r="H550" s="38"/>
    </row>
    <row r="551" s="2" customFormat="1" ht="16.8" customHeight="1">
      <c r="A551" s="37"/>
      <c r="B551" s="38"/>
      <c r="C551" s="236" t="s">
        <v>1</v>
      </c>
      <c r="D551" s="236" t="s">
        <v>1073</v>
      </c>
      <c r="E551" s="18" t="s">
        <v>1</v>
      </c>
      <c r="F551" s="237">
        <v>85.280000000000001</v>
      </c>
      <c r="G551" s="37"/>
      <c r="H551" s="38"/>
    </row>
    <row r="552" s="2" customFormat="1" ht="16.8" customHeight="1">
      <c r="A552" s="37"/>
      <c r="B552" s="38"/>
      <c r="C552" s="236" t="s">
        <v>1</v>
      </c>
      <c r="D552" s="236" t="s">
        <v>1074</v>
      </c>
      <c r="E552" s="18" t="s">
        <v>1</v>
      </c>
      <c r="F552" s="237">
        <v>36.359999999999999</v>
      </c>
      <c r="G552" s="37"/>
      <c r="H552" s="38"/>
    </row>
    <row r="553" s="2" customFormat="1" ht="16.8" customHeight="1">
      <c r="A553" s="37"/>
      <c r="B553" s="38"/>
      <c r="C553" s="236" t="s">
        <v>271</v>
      </c>
      <c r="D553" s="236" t="s">
        <v>363</v>
      </c>
      <c r="E553" s="18" t="s">
        <v>1</v>
      </c>
      <c r="F553" s="237">
        <v>363.97000000000003</v>
      </c>
      <c r="G553" s="37"/>
      <c r="H553" s="38"/>
    </row>
    <row r="554" s="2" customFormat="1" ht="16.8" customHeight="1">
      <c r="A554" s="37"/>
      <c r="B554" s="38"/>
      <c r="C554" s="238" t="s">
        <v>2992</v>
      </c>
      <c r="D554" s="37"/>
      <c r="E554" s="37"/>
      <c r="F554" s="37"/>
      <c r="G554" s="37"/>
      <c r="H554" s="38"/>
    </row>
    <row r="555" s="2" customFormat="1">
      <c r="A555" s="37"/>
      <c r="B555" s="38"/>
      <c r="C555" s="236" t="s">
        <v>1067</v>
      </c>
      <c r="D555" s="236" t="s">
        <v>1068</v>
      </c>
      <c r="E555" s="18" t="s">
        <v>342</v>
      </c>
      <c r="F555" s="237">
        <v>363.97000000000003</v>
      </c>
      <c r="G555" s="37"/>
      <c r="H555" s="38"/>
    </row>
    <row r="556" s="2" customFormat="1">
      <c r="A556" s="37"/>
      <c r="B556" s="38"/>
      <c r="C556" s="236" t="s">
        <v>1076</v>
      </c>
      <c r="D556" s="236" t="s">
        <v>1077</v>
      </c>
      <c r="E556" s="18" t="s">
        <v>342</v>
      </c>
      <c r="F556" s="237">
        <v>21838.200000000001</v>
      </c>
      <c r="G556" s="37"/>
      <c r="H556" s="38"/>
    </row>
    <row r="557" s="2" customFormat="1">
      <c r="A557" s="37"/>
      <c r="B557" s="38"/>
      <c r="C557" s="236" t="s">
        <v>1080</v>
      </c>
      <c r="D557" s="236" t="s">
        <v>1081</v>
      </c>
      <c r="E557" s="18" t="s">
        <v>342</v>
      </c>
      <c r="F557" s="237">
        <v>363.97000000000003</v>
      </c>
      <c r="G557" s="37"/>
      <c r="H557" s="38"/>
    </row>
    <row r="558" s="2" customFormat="1" ht="16.8" customHeight="1">
      <c r="A558" s="37"/>
      <c r="B558" s="38"/>
      <c r="C558" s="232" t="s">
        <v>274</v>
      </c>
      <c r="D558" s="233" t="s">
        <v>274</v>
      </c>
      <c r="E558" s="234" t="s">
        <v>1</v>
      </c>
      <c r="F558" s="235">
        <v>27.899999999999999</v>
      </c>
      <c r="G558" s="37"/>
      <c r="H558" s="38"/>
    </row>
    <row r="559" s="2" customFormat="1" ht="16.8" customHeight="1">
      <c r="A559" s="37"/>
      <c r="B559" s="38"/>
      <c r="C559" s="236" t="s">
        <v>1</v>
      </c>
      <c r="D559" s="236" t="s">
        <v>986</v>
      </c>
      <c r="E559" s="18" t="s">
        <v>1</v>
      </c>
      <c r="F559" s="237">
        <v>27.899999999999999</v>
      </c>
      <c r="G559" s="37"/>
      <c r="H559" s="38"/>
    </row>
    <row r="560" s="2" customFormat="1" ht="16.8" customHeight="1">
      <c r="A560" s="37"/>
      <c r="B560" s="38"/>
      <c r="C560" s="236" t="s">
        <v>274</v>
      </c>
      <c r="D560" s="236" t="s">
        <v>987</v>
      </c>
      <c r="E560" s="18" t="s">
        <v>1</v>
      </c>
      <c r="F560" s="237">
        <v>27.899999999999999</v>
      </c>
      <c r="G560" s="37"/>
      <c r="H560" s="38"/>
    </row>
    <row r="561" s="2" customFormat="1" ht="16.8" customHeight="1">
      <c r="A561" s="37"/>
      <c r="B561" s="38"/>
      <c r="C561" s="238" t="s">
        <v>2992</v>
      </c>
      <c r="D561" s="37"/>
      <c r="E561" s="37"/>
      <c r="F561" s="37"/>
      <c r="G561" s="37"/>
      <c r="H561" s="38"/>
    </row>
    <row r="562" s="2" customFormat="1" ht="16.8" customHeight="1">
      <c r="A562" s="37"/>
      <c r="B562" s="38"/>
      <c r="C562" s="236" t="s">
        <v>983</v>
      </c>
      <c r="D562" s="236" t="s">
        <v>984</v>
      </c>
      <c r="E562" s="18" t="s">
        <v>342</v>
      </c>
      <c r="F562" s="237">
        <v>259.69</v>
      </c>
      <c r="G562" s="37"/>
      <c r="H562" s="38"/>
    </row>
    <row r="563" s="2" customFormat="1" ht="16.8" customHeight="1">
      <c r="A563" s="37"/>
      <c r="B563" s="38"/>
      <c r="C563" s="236" t="s">
        <v>443</v>
      </c>
      <c r="D563" s="236" t="s">
        <v>444</v>
      </c>
      <c r="E563" s="18" t="s">
        <v>359</v>
      </c>
      <c r="F563" s="237">
        <v>2.79</v>
      </c>
      <c r="G563" s="37"/>
      <c r="H563" s="38"/>
    </row>
    <row r="564" s="2" customFormat="1" ht="16.8" customHeight="1">
      <c r="A564" s="37"/>
      <c r="B564" s="38"/>
      <c r="C564" s="236" t="s">
        <v>448</v>
      </c>
      <c r="D564" s="236" t="s">
        <v>449</v>
      </c>
      <c r="E564" s="18" t="s">
        <v>403</v>
      </c>
      <c r="F564" s="237">
        <v>0.14899999999999999</v>
      </c>
      <c r="G564" s="37"/>
      <c r="H564" s="38"/>
    </row>
    <row r="565" s="2" customFormat="1" ht="16.8" customHeight="1">
      <c r="A565" s="37"/>
      <c r="B565" s="38"/>
      <c r="C565" s="236" t="s">
        <v>1003</v>
      </c>
      <c r="D565" s="236" t="s">
        <v>1004</v>
      </c>
      <c r="E565" s="18" t="s">
        <v>359</v>
      </c>
      <c r="F565" s="237">
        <v>2.3490000000000002</v>
      </c>
      <c r="G565" s="37"/>
      <c r="H565" s="38"/>
    </row>
    <row r="566" s="2" customFormat="1" ht="16.8" customHeight="1">
      <c r="A566" s="37"/>
      <c r="B566" s="38"/>
      <c r="C566" s="236" t="s">
        <v>1010</v>
      </c>
      <c r="D566" s="236" t="s">
        <v>1011</v>
      </c>
      <c r="E566" s="18" t="s">
        <v>359</v>
      </c>
      <c r="F566" s="237">
        <v>2.3490000000000002</v>
      </c>
      <c r="G566" s="37"/>
      <c r="H566" s="38"/>
    </row>
    <row r="567" s="2" customFormat="1" ht="16.8" customHeight="1">
      <c r="A567" s="37"/>
      <c r="B567" s="38"/>
      <c r="C567" s="236" t="s">
        <v>1014</v>
      </c>
      <c r="D567" s="236" t="s">
        <v>1015</v>
      </c>
      <c r="E567" s="18" t="s">
        <v>359</v>
      </c>
      <c r="F567" s="237">
        <v>3.024</v>
      </c>
      <c r="G567" s="37"/>
      <c r="H567" s="38"/>
    </row>
    <row r="568" s="2" customFormat="1" ht="16.8" customHeight="1">
      <c r="A568" s="37"/>
      <c r="B568" s="38"/>
      <c r="C568" s="236" t="s">
        <v>1020</v>
      </c>
      <c r="D568" s="236" t="s">
        <v>1021</v>
      </c>
      <c r="E568" s="18" t="s">
        <v>403</v>
      </c>
      <c r="F568" s="237">
        <v>0.13200000000000001</v>
      </c>
      <c r="G568" s="37"/>
      <c r="H568" s="38"/>
    </row>
    <row r="569" s="2" customFormat="1" ht="16.8" customHeight="1">
      <c r="A569" s="37"/>
      <c r="B569" s="38"/>
      <c r="C569" s="236" t="s">
        <v>1325</v>
      </c>
      <c r="D569" s="236" t="s">
        <v>1326</v>
      </c>
      <c r="E569" s="18" t="s">
        <v>342</v>
      </c>
      <c r="F569" s="237">
        <v>31.5</v>
      </c>
      <c r="G569" s="37"/>
      <c r="H569" s="38"/>
    </row>
    <row r="570" s="2" customFormat="1" ht="16.8" customHeight="1">
      <c r="A570" s="37"/>
      <c r="B570" s="38"/>
      <c r="C570" s="236" t="s">
        <v>1355</v>
      </c>
      <c r="D570" s="236" t="s">
        <v>1356</v>
      </c>
      <c r="E570" s="18" t="s">
        <v>342</v>
      </c>
      <c r="F570" s="237">
        <v>31.5</v>
      </c>
      <c r="G570" s="37"/>
      <c r="H570" s="38"/>
    </row>
    <row r="571" s="2" customFormat="1" ht="16.8" customHeight="1">
      <c r="A571" s="37"/>
      <c r="B571" s="38"/>
      <c r="C571" s="236" t="s">
        <v>1369</v>
      </c>
      <c r="D571" s="236" t="s">
        <v>1370</v>
      </c>
      <c r="E571" s="18" t="s">
        <v>342</v>
      </c>
      <c r="F571" s="237">
        <v>31.5</v>
      </c>
      <c r="G571" s="37"/>
      <c r="H571" s="38"/>
    </row>
    <row r="572" s="2" customFormat="1" ht="16.8" customHeight="1">
      <c r="A572" s="37"/>
      <c r="B572" s="38"/>
      <c r="C572" s="236" t="s">
        <v>2298</v>
      </c>
      <c r="D572" s="236" t="s">
        <v>2299</v>
      </c>
      <c r="E572" s="18" t="s">
        <v>342</v>
      </c>
      <c r="F572" s="237">
        <v>124.59</v>
      </c>
      <c r="G572" s="37"/>
      <c r="H572" s="38"/>
    </row>
    <row r="573" s="2" customFormat="1" ht="16.8" customHeight="1">
      <c r="A573" s="37"/>
      <c r="B573" s="38"/>
      <c r="C573" s="236" t="s">
        <v>2303</v>
      </c>
      <c r="D573" s="236" t="s">
        <v>2304</v>
      </c>
      <c r="E573" s="18" t="s">
        <v>342</v>
      </c>
      <c r="F573" s="237">
        <v>124.59</v>
      </c>
      <c r="G573" s="37"/>
      <c r="H573" s="38"/>
    </row>
    <row r="574" s="2" customFormat="1" ht="16.8" customHeight="1">
      <c r="A574" s="37"/>
      <c r="B574" s="38"/>
      <c r="C574" s="236" t="s">
        <v>2322</v>
      </c>
      <c r="D574" s="236" t="s">
        <v>2323</v>
      </c>
      <c r="E574" s="18" t="s">
        <v>433</v>
      </c>
      <c r="F574" s="237">
        <v>62.295000000000002</v>
      </c>
      <c r="G574" s="37"/>
      <c r="H574" s="38"/>
    </row>
    <row r="575" s="2" customFormat="1" ht="16.8" customHeight="1">
      <c r="A575" s="37"/>
      <c r="B575" s="38"/>
      <c r="C575" s="236" t="s">
        <v>2333</v>
      </c>
      <c r="D575" s="236" t="s">
        <v>2334</v>
      </c>
      <c r="E575" s="18" t="s">
        <v>342</v>
      </c>
      <c r="F575" s="237">
        <v>124.59</v>
      </c>
      <c r="G575" s="37"/>
      <c r="H575" s="38"/>
    </row>
    <row r="576" s="2" customFormat="1">
      <c r="A576" s="37"/>
      <c r="B576" s="38"/>
      <c r="C576" s="236" t="s">
        <v>1084</v>
      </c>
      <c r="D576" s="236" t="s">
        <v>1085</v>
      </c>
      <c r="E576" s="18" t="s">
        <v>342</v>
      </c>
      <c r="F576" s="237">
        <v>259.69</v>
      </c>
      <c r="G576" s="37"/>
      <c r="H576" s="38"/>
    </row>
    <row r="577" s="2" customFormat="1" ht="16.8" customHeight="1">
      <c r="A577" s="37"/>
      <c r="B577" s="38"/>
      <c r="C577" s="236" t="s">
        <v>1373</v>
      </c>
      <c r="D577" s="236" t="s">
        <v>1374</v>
      </c>
      <c r="E577" s="18" t="s">
        <v>342</v>
      </c>
      <c r="F577" s="237">
        <v>34.649999999999999</v>
      </c>
      <c r="G577" s="37"/>
      <c r="H577" s="38"/>
    </row>
    <row r="578" s="2" customFormat="1" ht="16.8" customHeight="1">
      <c r="A578" s="37"/>
      <c r="B578" s="38"/>
      <c r="C578" s="236" t="s">
        <v>1359</v>
      </c>
      <c r="D578" s="236" t="s">
        <v>1360</v>
      </c>
      <c r="E578" s="18" t="s">
        <v>342</v>
      </c>
      <c r="F578" s="237">
        <v>28.457999999999998</v>
      </c>
      <c r="G578" s="37"/>
      <c r="H578" s="38"/>
    </row>
    <row r="579" s="2" customFormat="1">
      <c r="A579" s="37"/>
      <c r="B579" s="38"/>
      <c r="C579" s="236" t="s">
        <v>2337</v>
      </c>
      <c r="D579" s="236" t="s">
        <v>2338</v>
      </c>
      <c r="E579" s="18" t="s">
        <v>342</v>
      </c>
      <c r="F579" s="237">
        <v>177.75100000000001</v>
      </c>
      <c r="G579" s="37"/>
      <c r="H579" s="38"/>
    </row>
    <row r="580" s="2" customFormat="1">
      <c r="A580" s="37"/>
      <c r="B580" s="38"/>
      <c r="C580" s="236" t="s">
        <v>1333</v>
      </c>
      <c r="D580" s="236" t="s">
        <v>1334</v>
      </c>
      <c r="E580" s="18" t="s">
        <v>342</v>
      </c>
      <c r="F580" s="237">
        <v>63.225000000000001</v>
      </c>
      <c r="G580" s="37"/>
      <c r="H580" s="38"/>
    </row>
    <row r="581" s="2" customFormat="1" ht="16.8" customHeight="1">
      <c r="A581" s="37"/>
      <c r="B581" s="38"/>
      <c r="C581" s="232" t="s">
        <v>276</v>
      </c>
      <c r="D581" s="233" t="s">
        <v>276</v>
      </c>
      <c r="E581" s="234" t="s">
        <v>1</v>
      </c>
      <c r="F581" s="235">
        <v>4.5899999999999999</v>
      </c>
      <c r="G581" s="37"/>
      <c r="H581" s="38"/>
    </row>
    <row r="582" s="2" customFormat="1" ht="16.8" customHeight="1">
      <c r="A582" s="37"/>
      <c r="B582" s="38"/>
      <c r="C582" s="236" t="s">
        <v>1</v>
      </c>
      <c r="D582" s="236" t="s">
        <v>988</v>
      </c>
      <c r="E582" s="18" t="s">
        <v>1</v>
      </c>
      <c r="F582" s="237">
        <v>4.5899999999999999</v>
      </c>
      <c r="G582" s="37"/>
      <c r="H582" s="38"/>
    </row>
    <row r="583" s="2" customFormat="1" ht="16.8" customHeight="1">
      <c r="A583" s="37"/>
      <c r="B583" s="38"/>
      <c r="C583" s="236" t="s">
        <v>276</v>
      </c>
      <c r="D583" s="236" t="s">
        <v>989</v>
      </c>
      <c r="E583" s="18" t="s">
        <v>1</v>
      </c>
      <c r="F583" s="237">
        <v>4.5899999999999999</v>
      </c>
      <c r="G583" s="37"/>
      <c r="H583" s="38"/>
    </row>
    <row r="584" s="2" customFormat="1" ht="16.8" customHeight="1">
      <c r="A584" s="37"/>
      <c r="B584" s="38"/>
      <c r="C584" s="238" t="s">
        <v>2992</v>
      </c>
      <c r="D584" s="37"/>
      <c r="E584" s="37"/>
      <c r="F584" s="37"/>
      <c r="G584" s="37"/>
      <c r="H584" s="38"/>
    </row>
    <row r="585" s="2" customFormat="1" ht="16.8" customHeight="1">
      <c r="A585" s="37"/>
      <c r="B585" s="38"/>
      <c r="C585" s="236" t="s">
        <v>983</v>
      </c>
      <c r="D585" s="236" t="s">
        <v>984</v>
      </c>
      <c r="E585" s="18" t="s">
        <v>342</v>
      </c>
      <c r="F585" s="237">
        <v>259.69</v>
      </c>
      <c r="G585" s="37"/>
      <c r="H585" s="38"/>
    </row>
    <row r="586" s="2" customFormat="1" ht="16.8" customHeight="1">
      <c r="A586" s="37"/>
      <c r="B586" s="38"/>
      <c r="C586" s="236" t="s">
        <v>1003</v>
      </c>
      <c r="D586" s="236" t="s">
        <v>1004</v>
      </c>
      <c r="E586" s="18" t="s">
        <v>359</v>
      </c>
      <c r="F586" s="237">
        <v>2.3490000000000002</v>
      </c>
      <c r="G586" s="37"/>
      <c r="H586" s="38"/>
    </row>
    <row r="587" s="2" customFormat="1" ht="16.8" customHeight="1">
      <c r="A587" s="37"/>
      <c r="B587" s="38"/>
      <c r="C587" s="236" t="s">
        <v>1010</v>
      </c>
      <c r="D587" s="236" t="s">
        <v>1011</v>
      </c>
      <c r="E587" s="18" t="s">
        <v>359</v>
      </c>
      <c r="F587" s="237">
        <v>2.3490000000000002</v>
      </c>
      <c r="G587" s="37"/>
      <c r="H587" s="38"/>
    </row>
    <row r="588" s="2" customFormat="1" ht="16.8" customHeight="1">
      <c r="A588" s="37"/>
      <c r="B588" s="38"/>
      <c r="C588" s="236" t="s">
        <v>1014</v>
      </c>
      <c r="D588" s="236" t="s">
        <v>1015</v>
      </c>
      <c r="E588" s="18" t="s">
        <v>359</v>
      </c>
      <c r="F588" s="237">
        <v>3.024</v>
      </c>
      <c r="G588" s="37"/>
      <c r="H588" s="38"/>
    </row>
    <row r="589" s="2" customFormat="1" ht="16.8" customHeight="1">
      <c r="A589" s="37"/>
      <c r="B589" s="38"/>
      <c r="C589" s="236" t="s">
        <v>1020</v>
      </c>
      <c r="D589" s="236" t="s">
        <v>1021</v>
      </c>
      <c r="E589" s="18" t="s">
        <v>403</v>
      </c>
      <c r="F589" s="237">
        <v>0.13200000000000001</v>
      </c>
      <c r="G589" s="37"/>
      <c r="H589" s="38"/>
    </row>
    <row r="590" s="2" customFormat="1" ht="16.8" customHeight="1">
      <c r="A590" s="37"/>
      <c r="B590" s="38"/>
      <c r="C590" s="236" t="s">
        <v>2298</v>
      </c>
      <c r="D590" s="236" t="s">
        <v>2299</v>
      </c>
      <c r="E590" s="18" t="s">
        <v>342</v>
      </c>
      <c r="F590" s="237">
        <v>124.59</v>
      </c>
      <c r="G590" s="37"/>
      <c r="H590" s="38"/>
    </row>
    <row r="591" s="2" customFormat="1" ht="16.8" customHeight="1">
      <c r="A591" s="37"/>
      <c r="B591" s="38"/>
      <c r="C591" s="236" t="s">
        <v>2303</v>
      </c>
      <c r="D591" s="236" t="s">
        <v>2304</v>
      </c>
      <c r="E591" s="18" t="s">
        <v>342</v>
      </c>
      <c r="F591" s="237">
        <v>124.59</v>
      </c>
      <c r="G591" s="37"/>
      <c r="H591" s="38"/>
    </row>
    <row r="592" s="2" customFormat="1" ht="16.8" customHeight="1">
      <c r="A592" s="37"/>
      <c r="B592" s="38"/>
      <c r="C592" s="236" t="s">
        <v>2322</v>
      </c>
      <c r="D592" s="236" t="s">
        <v>2323</v>
      </c>
      <c r="E592" s="18" t="s">
        <v>433</v>
      </c>
      <c r="F592" s="237">
        <v>62.295000000000002</v>
      </c>
      <c r="G592" s="37"/>
      <c r="H592" s="38"/>
    </row>
    <row r="593" s="2" customFormat="1" ht="16.8" customHeight="1">
      <c r="A593" s="37"/>
      <c r="B593" s="38"/>
      <c r="C593" s="236" t="s">
        <v>2333</v>
      </c>
      <c r="D593" s="236" t="s">
        <v>2334</v>
      </c>
      <c r="E593" s="18" t="s">
        <v>342</v>
      </c>
      <c r="F593" s="237">
        <v>124.59</v>
      </c>
      <c r="G593" s="37"/>
      <c r="H593" s="38"/>
    </row>
    <row r="594" s="2" customFormat="1">
      <c r="A594" s="37"/>
      <c r="B594" s="38"/>
      <c r="C594" s="236" t="s">
        <v>1084</v>
      </c>
      <c r="D594" s="236" t="s">
        <v>1085</v>
      </c>
      <c r="E594" s="18" t="s">
        <v>342</v>
      </c>
      <c r="F594" s="237">
        <v>259.69</v>
      </c>
      <c r="G594" s="37"/>
      <c r="H594" s="38"/>
    </row>
    <row r="595" s="2" customFormat="1">
      <c r="A595" s="37"/>
      <c r="B595" s="38"/>
      <c r="C595" s="236" t="s">
        <v>2337</v>
      </c>
      <c r="D595" s="236" t="s">
        <v>2338</v>
      </c>
      <c r="E595" s="18" t="s">
        <v>342</v>
      </c>
      <c r="F595" s="237">
        <v>177.75100000000001</v>
      </c>
      <c r="G595" s="37"/>
      <c r="H595" s="38"/>
    </row>
    <row r="596" s="2" customFormat="1" ht="16.8" customHeight="1">
      <c r="A596" s="37"/>
      <c r="B596" s="38"/>
      <c r="C596" s="232" t="s">
        <v>278</v>
      </c>
      <c r="D596" s="233" t="s">
        <v>278</v>
      </c>
      <c r="E596" s="234" t="s">
        <v>1</v>
      </c>
      <c r="F596" s="235">
        <v>3.6000000000000001</v>
      </c>
      <c r="G596" s="37"/>
      <c r="H596" s="38"/>
    </row>
    <row r="597" s="2" customFormat="1" ht="16.8" customHeight="1">
      <c r="A597" s="37"/>
      <c r="B597" s="38"/>
      <c r="C597" s="236" t="s">
        <v>1</v>
      </c>
      <c r="D597" s="236" t="s">
        <v>279</v>
      </c>
      <c r="E597" s="18" t="s">
        <v>1</v>
      </c>
      <c r="F597" s="237">
        <v>3.6000000000000001</v>
      </c>
      <c r="G597" s="37"/>
      <c r="H597" s="38"/>
    </row>
    <row r="598" s="2" customFormat="1" ht="16.8" customHeight="1">
      <c r="A598" s="37"/>
      <c r="B598" s="38"/>
      <c r="C598" s="236" t="s">
        <v>278</v>
      </c>
      <c r="D598" s="236" t="s">
        <v>990</v>
      </c>
      <c r="E598" s="18" t="s">
        <v>1</v>
      </c>
      <c r="F598" s="237">
        <v>3.6000000000000001</v>
      </c>
      <c r="G598" s="37"/>
      <c r="H598" s="38"/>
    </row>
    <row r="599" s="2" customFormat="1" ht="16.8" customHeight="1">
      <c r="A599" s="37"/>
      <c r="B599" s="38"/>
      <c r="C599" s="238" t="s">
        <v>2992</v>
      </c>
      <c r="D599" s="37"/>
      <c r="E599" s="37"/>
      <c r="F599" s="37"/>
      <c r="G599" s="37"/>
      <c r="H599" s="38"/>
    </row>
    <row r="600" s="2" customFormat="1" ht="16.8" customHeight="1">
      <c r="A600" s="37"/>
      <c r="B600" s="38"/>
      <c r="C600" s="236" t="s">
        <v>983</v>
      </c>
      <c r="D600" s="236" t="s">
        <v>984</v>
      </c>
      <c r="E600" s="18" t="s">
        <v>342</v>
      </c>
      <c r="F600" s="237">
        <v>259.69</v>
      </c>
      <c r="G600" s="37"/>
      <c r="H600" s="38"/>
    </row>
    <row r="601" s="2" customFormat="1" ht="16.8" customHeight="1">
      <c r="A601" s="37"/>
      <c r="B601" s="38"/>
      <c r="C601" s="236" t="s">
        <v>1003</v>
      </c>
      <c r="D601" s="236" t="s">
        <v>1004</v>
      </c>
      <c r="E601" s="18" t="s">
        <v>359</v>
      </c>
      <c r="F601" s="237">
        <v>2.3490000000000002</v>
      </c>
      <c r="G601" s="37"/>
      <c r="H601" s="38"/>
    </row>
    <row r="602" s="2" customFormat="1" ht="16.8" customHeight="1">
      <c r="A602" s="37"/>
      <c r="B602" s="38"/>
      <c r="C602" s="236" t="s">
        <v>1010</v>
      </c>
      <c r="D602" s="236" t="s">
        <v>1011</v>
      </c>
      <c r="E602" s="18" t="s">
        <v>359</v>
      </c>
      <c r="F602" s="237">
        <v>2.3490000000000002</v>
      </c>
      <c r="G602" s="37"/>
      <c r="H602" s="38"/>
    </row>
    <row r="603" s="2" customFormat="1" ht="16.8" customHeight="1">
      <c r="A603" s="37"/>
      <c r="B603" s="38"/>
      <c r="C603" s="236" t="s">
        <v>1014</v>
      </c>
      <c r="D603" s="236" t="s">
        <v>1015</v>
      </c>
      <c r="E603" s="18" t="s">
        <v>359</v>
      </c>
      <c r="F603" s="237">
        <v>3.024</v>
      </c>
      <c r="G603" s="37"/>
      <c r="H603" s="38"/>
    </row>
    <row r="604" s="2" customFormat="1" ht="16.8" customHeight="1">
      <c r="A604" s="37"/>
      <c r="B604" s="38"/>
      <c r="C604" s="236" t="s">
        <v>1020</v>
      </c>
      <c r="D604" s="236" t="s">
        <v>1021</v>
      </c>
      <c r="E604" s="18" t="s">
        <v>403</v>
      </c>
      <c r="F604" s="237">
        <v>0.13200000000000001</v>
      </c>
      <c r="G604" s="37"/>
      <c r="H604" s="38"/>
    </row>
    <row r="605" s="2" customFormat="1" ht="16.8" customHeight="1">
      <c r="A605" s="37"/>
      <c r="B605" s="38"/>
      <c r="C605" s="236" t="s">
        <v>1325</v>
      </c>
      <c r="D605" s="236" t="s">
        <v>1326</v>
      </c>
      <c r="E605" s="18" t="s">
        <v>342</v>
      </c>
      <c r="F605" s="237">
        <v>31.5</v>
      </c>
      <c r="G605" s="37"/>
      <c r="H605" s="38"/>
    </row>
    <row r="606" s="2" customFormat="1" ht="16.8" customHeight="1">
      <c r="A606" s="37"/>
      <c r="B606" s="38"/>
      <c r="C606" s="236" t="s">
        <v>1355</v>
      </c>
      <c r="D606" s="236" t="s">
        <v>1356</v>
      </c>
      <c r="E606" s="18" t="s">
        <v>342</v>
      </c>
      <c r="F606" s="237">
        <v>31.5</v>
      </c>
      <c r="G606" s="37"/>
      <c r="H606" s="38"/>
    </row>
    <row r="607" s="2" customFormat="1" ht="16.8" customHeight="1">
      <c r="A607" s="37"/>
      <c r="B607" s="38"/>
      <c r="C607" s="236" t="s">
        <v>1369</v>
      </c>
      <c r="D607" s="236" t="s">
        <v>1370</v>
      </c>
      <c r="E607" s="18" t="s">
        <v>342</v>
      </c>
      <c r="F607" s="237">
        <v>31.5</v>
      </c>
      <c r="G607" s="37"/>
      <c r="H607" s="38"/>
    </row>
    <row r="608" s="2" customFormat="1" ht="16.8" customHeight="1">
      <c r="A608" s="37"/>
      <c r="B608" s="38"/>
      <c r="C608" s="236" t="s">
        <v>2298</v>
      </c>
      <c r="D608" s="236" t="s">
        <v>2299</v>
      </c>
      <c r="E608" s="18" t="s">
        <v>342</v>
      </c>
      <c r="F608" s="237">
        <v>124.59</v>
      </c>
      <c r="G608" s="37"/>
      <c r="H608" s="38"/>
    </row>
    <row r="609" s="2" customFormat="1" ht="16.8" customHeight="1">
      <c r="A609" s="37"/>
      <c r="B609" s="38"/>
      <c r="C609" s="236" t="s">
        <v>2303</v>
      </c>
      <c r="D609" s="236" t="s">
        <v>2304</v>
      </c>
      <c r="E609" s="18" t="s">
        <v>342</v>
      </c>
      <c r="F609" s="237">
        <v>124.59</v>
      </c>
      <c r="G609" s="37"/>
      <c r="H609" s="38"/>
    </row>
    <row r="610" s="2" customFormat="1" ht="16.8" customHeight="1">
      <c r="A610" s="37"/>
      <c r="B610" s="38"/>
      <c r="C610" s="236" t="s">
        <v>2322</v>
      </c>
      <c r="D610" s="236" t="s">
        <v>2323</v>
      </c>
      <c r="E610" s="18" t="s">
        <v>433</v>
      </c>
      <c r="F610" s="237">
        <v>62.295000000000002</v>
      </c>
      <c r="G610" s="37"/>
      <c r="H610" s="38"/>
    </row>
    <row r="611" s="2" customFormat="1" ht="16.8" customHeight="1">
      <c r="A611" s="37"/>
      <c r="B611" s="38"/>
      <c r="C611" s="236" t="s">
        <v>2333</v>
      </c>
      <c r="D611" s="236" t="s">
        <v>2334</v>
      </c>
      <c r="E611" s="18" t="s">
        <v>342</v>
      </c>
      <c r="F611" s="237">
        <v>124.59</v>
      </c>
      <c r="G611" s="37"/>
      <c r="H611" s="38"/>
    </row>
    <row r="612" s="2" customFormat="1">
      <c r="A612" s="37"/>
      <c r="B612" s="38"/>
      <c r="C612" s="236" t="s">
        <v>1084</v>
      </c>
      <c r="D612" s="236" t="s">
        <v>1085</v>
      </c>
      <c r="E612" s="18" t="s">
        <v>342</v>
      </c>
      <c r="F612" s="237">
        <v>259.69</v>
      </c>
      <c r="G612" s="37"/>
      <c r="H612" s="38"/>
    </row>
    <row r="613" s="2" customFormat="1" ht="16.8" customHeight="1">
      <c r="A613" s="37"/>
      <c r="B613" s="38"/>
      <c r="C613" s="236" t="s">
        <v>1373</v>
      </c>
      <c r="D613" s="236" t="s">
        <v>1374</v>
      </c>
      <c r="E613" s="18" t="s">
        <v>342</v>
      </c>
      <c r="F613" s="237">
        <v>34.649999999999999</v>
      </c>
      <c r="G613" s="37"/>
      <c r="H613" s="38"/>
    </row>
    <row r="614" s="2" customFormat="1" ht="16.8" customHeight="1">
      <c r="A614" s="37"/>
      <c r="B614" s="38"/>
      <c r="C614" s="236" t="s">
        <v>1364</v>
      </c>
      <c r="D614" s="236" t="s">
        <v>1365</v>
      </c>
      <c r="E614" s="18" t="s">
        <v>342</v>
      </c>
      <c r="F614" s="237">
        <v>3.6720000000000002</v>
      </c>
      <c r="G614" s="37"/>
      <c r="H614" s="38"/>
    </row>
    <row r="615" s="2" customFormat="1">
      <c r="A615" s="37"/>
      <c r="B615" s="38"/>
      <c r="C615" s="236" t="s">
        <v>2337</v>
      </c>
      <c r="D615" s="236" t="s">
        <v>2338</v>
      </c>
      <c r="E615" s="18" t="s">
        <v>342</v>
      </c>
      <c r="F615" s="237">
        <v>177.75100000000001</v>
      </c>
      <c r="G615" s="37"/>
      <c r="H615" s="38"/>
    </row>
    <row r="616" s="2" customFormat="1">
      <c r="A616" s="37"/>
      <c r="B616" s="38"/>
      <c r="C616" s="236" t="s">
        <v>1333</v>
      </c>
      <c r="D616" s="236" t="s">
        <v>1334</v>
      </c>
      <c r="E616" s="18" t="s">
        <v>342</v>
      </c>
      <c r="F616" s="237">
        <v>63.225000000000001</v>
      </c>
      <c r="G616" s="37"/>
      <c r="H616" s="38"/>
    </row>
    <row r="617" s="2" customFormat="1" ht="16.8" customHeight="1">
      <c r="A617" s="37"/>
      <c r="B617" s="38"/>
      <c r="C617" s="232" t="s">
        <v>280</v>
      </c>
      <c r="D617" s="233" t="s">
        <v>280</v>
      </c>
      <c r="E617" s="234" t="s">
        <v>1</v>
      </c>
      <c r="F617" s="235">
        <v>15.9</v>
      </c>
      <c r="G617" s="37"/>
      <c r="H617" s="38"/>
    </row>
    <row r="618" s="2" customFormat="1" ht="16.8" customHeight="1">
      <c r="A618" s="37"/>
      <c r="B618" s="38"/>
      <c r="C618" s="236" t="s">
        <v>1</v>
      </c>
      <c r="D618" s="236" t="s">
        <v>281</v>
      </c>
      <c r="E618" s="18" t="s">
        <v>1</v>
      </c>
      <c r="F618" s="237">
        <v>15.9</v>
      </c>
      <c r="G618" s="37"/>
      <c r="H618" s="38"/>
    </row>
    <row r="619" s="2" customFormat="1" ht="16.8" customHeight="1">
      <c r="A619" s="37"/>
      <c r="B619" s="38"/>
      <c r="C619" s="236" t="s">
        <v>280</v>
      </c>
      <c r="D619" s="236" t="s">
        <v>991</v>
      </c>
      <c r="E619" s="18" t="s">
        <v>1</v>
      </c>
      <c r="F619" s="237">
        <v>15.9</v>
      </c>
      <c r="G619" s="37"/>
      <c r="H619" s="38"/>
    </row>
    <row r="620" s="2" customFormat="1" ht="16.8" customHeight="1">
      <c r="A620" s="37"/>
      <c r="B620" s="38"/>
      <c r="C620" s="238" t="s">
        <v>2992</v>
      </c>
      <c r="D620" s="37"/>
      <c r="E620" s="37"/>
      <c r="F620" s="37"/>
      <c r="G620" s="37"/>
      <c r="H620" s="38"/>
    </row>
    <row r="621" s="2" customFormat="1" ht="16.8" customHeight="1">
      <c r="A621" s="37"/>
      <c r="B621" s="38"/>
      <c r="C621" s="236" t="s">
        <v>983</v>
      </c>
      <c r="D621" s="236" t="s">
        <v>984</v>
      </c>
      <c r="E621" s="18" t="s">
        <v>342</v>
      </c>
      <c r="F621" s="237">
        <v>259.69</v>
      </c>
      <c r="G621" s="37"/>
      <c r="H621" s="38"/>
    </row>
    <row r="622" s="2" customFormat="1" ht="16.8" customHeight="1">
      <c r="A622" s="37"/>
      <c r="B622" s="38"/>
      <c r="C622" s="236" t="s">
        <v>2298</v>
      </c>
      <c r="D622" s="236" t="s">
        <v>2299</v>
      </c>
      <c r="E622" s="18" t="s">
        <v>342</v>
      </c>
      <c r="F622" s="237">
        <v>124.59</v>
      </c>
      <c r="G622" s="37"/>
      <c r="H622" s="38"/>
    </row>
    <row r="623" s="2" customFormat="1" ht="16.8" customHeight="1">
      <c r="A623" s="37"/>
      <c r="B623" s="38"/>
      <c r="C623" s="236" t="s">
        <v>2303</v>
      </c>
      <c r="D623" s="236" t="s">
        <v>2304</v>
      </c>
      <c r="E623" s="18" t="s">
        <v>342</v>
      </c>
      <c r="F623" s="237">
        <v>124.59</v>
      </c>
      <c r="G623" s="37"/>
      <c r="H623" s="38"/>
    </row>
    <row r="624" s="2" customFormat="1" ht="16.8" customHeight="1">
      <c r="A624" s="37"/>
      <c r="B624" s="38"/>
      <c r="C624" s="236" t="s">
        <v>2307</v>
      </c>
      <c r="D624" s="236" t="s">
        <v>2308</v>
      </c>
      <c r="E624" s="18" t="s">
        <v>342</v>
      </c>
      <c r="F624" s="237">
        <v>47.700000000000003</v>
      </c>
      <c r="G624" s="37"/>
      <c r="H624" s="38"/>
    </row>
    <row r="625" s="2" customFormat="1" ht="16.8" customHeight="1">
      <c r="A625" s="37"/>
      <c r="B625" s="38"/>
      <c r="C625" s="236" t="s">
        <v>2322</v>
      </c>
      <c r="D625" s="236" t="s">
        <v>2323</v>
      </c>
      <c r="E625" s="18" t="s">
        <v>433</v>
      </c>
      <c r="F625" s="237">
        <v>62.295000000000002</v>
      </c>
      <c r="G625" s="37"/>
      <c r="H625" s="38"/>
    </row>
    <row r="626" s="2" customFormat="1" ht="16.8" customHeight="1">
      <c r="A626" s="37"/>
      <c r="B626" s="38"/>
      <c r="C626" s="236" t="s">
        <v>2333</v>
      </c>
      <c r="D626" s="236" t="s">
        <v>2334</v>
      </c>
      <c r="E626" s="18" t="s">
        <v>342</v>
      </c>
      <c r="F626" s="237">
        <v>124.59</v>
      </c>
      <c r="G626" s="37"/>
      <c r="H626" s="38"/>
    </row>
    <row r="627" s="2" customFormat="1">
      <c r="A627" s="37"/>
      <c r="B627" s="38"/>
      <c r="C627" s="236" t="s">
        <v>1084</v>
      </c>
      <c r="D627" s="236" t="s">
        <v>1085</v>
      </c>
      <c r="E627" s="18" t="s">
        <v>342</v>
      </c>
      <c r="F627" s="237">
        <v>259.69</v>
      </c>
      <c r="G627" s="37"/>
      <c r="H627" s="38"/>
    </row>
    <row r="628" s="2" customFormat="1">
      <c r="A628" s="37"/>
      <c r="B628" s="38"/>
      <c r="C628" s="236" t="s">
        <v>2337</v>
      </c>
      <c r="D628" s="236" t="s">
        <v>2338</v>
      </c>
      <c r="E628" s="18" t="s">
        <v>342</v>
      </c>
      <c r="F628" s="237">
        <v>177.75100000000001</v>
      </c>
      <c r="G628" s="37"/>
      <c r="H628" s="38"/>
    </row>
    <row r="629" s="2" customFormat="1" ht="16.8" customHeight="1">
      <c r="A629" s="37"/>
      <c r="B629" s="38"/>
      <c r="C629" s="232" t="s">
        <v>282</v>
      </c>
      <c r="D629" s="233" t="s">
        <v>282</v>
      </c>
      <c r="E629" s="234" t="s">
        <v>1</v>
      </c>
      <c r="F629" s="235">
        <v>62.100000000000001</v>
      </c>
      <c r="G629" s="37"/>
      <c r="H629" s="38"/>
    </row>
    <row r="630" s="2" customFormat="1" ht="16.8" customHeight="1">
      <c r="A630" s="37"/>
      <c r="B630" s="38"/>
      <c r="C630" s="236" t="s">
        <v>1</v>
      </c>
      <c r="D630" s="236" t="s">
        <v>283</v>
      </c>
      <c r="E630" s="18" t="s">
        <v>1</v>
      </c>
      <c r="F630" s="237">
        <v>62.100000000000001</v>
      </c>
      <c r="G630" s="37"/>
      <c r="H630" s="38"/>
    </row>
    <row r="631" s="2" customFormat="1" ht="16.8" customHeight="1">
      <c r="A631" s="37"/>
      <c r="B631" s="38"/>
      <c r="C631" s="236" t="s">
        <v>282</v>
      </c>
      <c r="D631" s="236" t="s">
        <v>992</v>
      </c>
      <c r="E631" s="18" t="s">
        <v>1</v>
      </c>
      <c r="F631" s="237">
        <v>62.100000000000001</v>
      </c>
      <c r="G631" s="37"/>
      <c r="H631" s="38"/>
    </row>
    <row r="632" s="2" customFormat="1" ht="16.8" customHeight="1">
      <c r="A632" s="37"/>
      <c r="B632" s="38"/>
      <c r="C632" s="238" t="s">
        <v>2992</v>
      </c>
      <c r="D632" s="37"/>
      <c r="E632" s="37"/>
      <c r="F632" s="37"/>
      <c r="G632" s="37"/>
      <c r="H632" s="38"/>
    </row>
    <row r="633" s="2" customFormat="1" ht="16.8" customHeight="1">
      <c r="A633" s="37"/>
      <c r="B633" s="38"/>
      <c r="C633" s="236" t="s">
        <v>983</v>
      </c>
      <c r="D633" s="236" t="s">
        <v>984</v>
      </c>
      <c r="E633" s="18" t="s">
        <v>342</v>
      </c>
      <c r="F633" s="237">
        <v>259.69</v>
      </c>
      <c r="G633" s="37"/>
      <c r="H633" s="38"/>
    </row>
    <row r="634" s="2" customFormat="1" ht="16.8" customHeight="1">
      <c r="A634" s="37"/>
      <c r="B634" s="38"/>
      <c r="C634" s="236" t="s">
        <v>2414</v>
      </c>
      <c r="D634" s="236" t="s">
        <v>2415</v>
      </c>
      <c r="E634" s="18" t="s">
        <v>342</v>
      </c>
      <c r="F634" s="237">
        <v>62.100000000000001</v>
      </c>
      <c r="G634" s="37"/>
      <c r="H634" s="38"/>
    </row>
    <row r="635" s="2" customFormat="1">
      <c r="A635" s="37"/>
      <c r="B635" s="38"/>
      <c r="C635" s="236" t="s">
        <v>2418</v>
      </c>
      <c r="D635" s="236" t="s">
        <v>2419</v>
      </c>
      <c r="E635" s="18" t="s">
        <v>342</v>
      </c>
      <c r="F635" s="237">
        <v>62.100000000000001</v>
      </c>
      <c r="G635" s="37"/>
      <c r="H635" s="38"/>
    </row>
    <row r="636" s="2" customFormat="1" ht="16.8" customHeight="1">
      <c r="A636" s="37"/>
      <c r="B636" s="38"/>
      <c r="C636" s="236" t="s">
        <v>2422</v>
      </c>
      <c r="D636" s="236" t="s">
        <v>2423</v>
      </c>
      <c r="E636" s="18" t="s">
        <v>342</v>
      </c>
      <c r="F636" s="237">
        <v>62.100000000000001</v>
      </c>
      <c r="G636" s="37"/>
      <c r="H636" s="38"/>
    </row>
    <row r="637" s="2" customFormat="1" ht="16.8" customHeight="1">
      <c r="A637" s="37"/>
      <c r="B637" s="38"/>
      <c r="C637" s="236" t="s">
        <v>2426</v>
      </c>
      <c r="D637" s="236" t="s">
        <v>2427</v>
      </c>
      <c r="E637" s="18" t="s">
        <v>342</v>
      </c>
      <c r="F637" s="237">
        <v>62.100000000000001</v>
      </c>
      <c r="G637" s="37"/>
      <c r="H637" s="38"/>
    </row>
    <row r="638" s="2" customFormat="1" ht="16.8" customHeight="1">
      <c r="A638" s="37"/>
      <c r="B638" s="38"/>
      <c r="C638" s="236" t="s">
        <v>2430</v>
      </c>
      <c r="D638" s="236" t="s">
        <v>2431</v>
      </c>
      <c r="E638" s="18" t="s">
        <v>342</v>
      </c>
      <c r="F638" s="237">
        <v>62.100000000000001</v>
      </c>
      <c r="G638" s="37"/>
      <c r="H638" s="38"/>
    </row>
    <row r="639" s="2" customFormat="1">
      <c r="A639" s="37"/>
      <c r="B639" s="38"/>
      <c r="C639" s="236" t="s">
        <v>1084</v>
      </c>
      <c r="D639" s="236" t="s">
        <v>1085</v>
      </c>
      <c r="E639" s="18" t="s">
        <v>342</v>
      </c>
      <c r="F639" s="237">
        <v>259.69</v>
      </c>
      <c r="G639" s="37"/>
      <c r="H639" s="38"/>
    </row>
    <row r="640" s="2" customFormat="1" ht="16.8" customHeight="1">
      <c r="A640" s="37"/>
      <c r="B640" s="38"/>
      <c r="C640" s="232" t="s">
        <v>284</v>
      </c>
      <c r="D640" s="233" t="s">
        <v>284</v>
      </c>
      <c r="E640" s="234" t="s">
        <v>1</v>
      </c>
      <c r="F640" s="235">
        <v>31.800000000000001</v>
      </c>
      <c r="G640" s="37"/>
      <c r="H640" s="38"/>
    </row>
    <row r="641" s="2" customFormat="1" ht="16.8" customHeight="1">
      <c r="A641" s="37"/>
      <c r="B641" s="38"/>
      <c r="C641" s="236" t="s">
        <v>1</v>
      </c>
      <c r="D641" s="236" t="s">
        <v>993</v>
      </c>
      <c r="E641" s="18" t="s">
        <v>1</v>
      </c>
      <c r="F641" s="237">
        <v>24.899999999999999</v>
      </c>
      <c r="G641" s="37"/>
      <c r="H641" s="38"/>
    </row>
    <row r="642" s="2" customFormat="1" ht="16.8" customHeight="1">
      <c r="A642" s="37"/>
      <c r="B642" s="38"/>
      <c r="C642" s="236" t="s">
        <v>1</v>
      </c>
      <c r="D642" s="236" t="s">
        <v>994</v>
      </c>
      <c r="E642" s="18" t="s">
        <v>1</v>
      </c>
      <c r="F642" s="237">
        <v>6.9000000000000004</v>
      </c>
      <c r="G642" s="37"/>
      <c r="H642" s="38"/>
    </row>
    <row r="643" s="2" customFormat="1" ht="16.8" customHeight="1">
      <c r="A643" s="37"/>
      <c r="B643" s="38"/>
      <c r="C643" s="236" t="s">
        <v>284</v>
      </c>
      <c r="D643" s="236" t="s">
        <v>995</v>
      </c>
      <c r="E643" s="18" t="s">
        <v>1</v>
      </c>
      <c r="F643" s="237">
        <v>31.800000000000001</v>
      </c>
      <c r="G643" s="37"/>
      <c r="H643" s="38"/>
    </row>
    <row r="644" s="2" customFormat="1" ht="16.8" customHeight="1">
      <c r="A644" s="37"/>
      <c r="B644" s="38"/>
      <c r="C644" s="238" t="s">
        <v>2992</v>
      </c>
      <c r="D644" s="37"/>
      <c r="E644" s="37"/>
      <c r="F644" s="37"/>
      <c r="G644" s="37"/>
      <c r="H644" s="38"/>
    </row>
    <row r="645" s="2" customFormat="1" ht="16.8" customHeight="1">
      <c r="A645" s="37"/>
      <c r="B645" s="38"/>
      <c r="C645" s="236" t="s">
        <v>983</v>
      </c>
      <c r="D645" s="236" t="s">
        <v>984</v>
      </c>
      <c r="E645" s="18" t="s">
        <v>342</v>
      </c>
      <c r="F645" s="237">
        <v>259.69</v>
      </c>
      <c r="G645" s="37"/>
      <c r="H645" s="38"/>
    </row>
    <row r="646" s="2" customFormat="1" ht="16.8" customHeight="1">
      <c r="A646" s="37"/>
      <c r="B646" s="38"/>
      <c r="C646" s="236" t="s">
        <v>2298</v>
      </c>
      <c r="D646" s="236" t="s">
        <v>2299</v>
      </c>
      <c r="E646" s="18" t="s">
        <v>342</v>
      </c>
      <c r="F646" s="237">
        <v>124.59</v>
      </c>
      <c r="G646" s="37"/>
      <c r="H646" s="38"/>
    </row>
    <row r="647" s="2" customFormat="1" ht="16.8" customHeight="1">
      <c r="A647" s="37"/>
      <c r="B647" s="38"/>
      <c r="C647" s="236" t="s">
        <v>2303</v>
      </c>
      <c r="D647" s="236" t="s">
        <v>2304</v>
      </c>
      <c r="E647" s="18" t="s">
        <v>342</v>
      </c>
      <c r="F647" s="237">
        <v>124.59</v>
      </c>
      <c r="G647" s="37"/>
      <c r="H647" s="38"/>
    </row>
    <row r="648" s="2" customFormat="1" ht="16.8" customHeight="1">
      <c r="A648" s="37"/>
      <c r="B648" s="38"/>
      <c r="C648" s="236" t="s">
        <v>2307</v>
      </c>
      <c r="D648" s="236" t="s">
        <v>2308</v>
      </c>
      <c r="E648" s="18" t="s">
        <v>342</v>
      </c>
      <c r="F648" s="237">
        <v>47.700000000000003</v>
      </c>
      <c r="G648" s="37"/>
      <c r="H648" s="38"/>
    </row>
    <row r="649" s="2" customFormat="1" ht="16.8" customHeight="1">
      <c r="A649" s="37"/>
      <c r="B649" s="38"/>
      <c r="C649" s="236" t="s">
        <v>2322</v>
      </c>
      <c r="D649" s="236" t="s">
        <v>2323</v>
      </c>
      <c r="E649" s="18" t="s">
        <v>433</v>
      </c>
      <c r="F649" s="237">
        <v>62.295000000000002</v>
      </c>
      <c r="G649" s="37"/>
      <c r="H649" s="38"/>
    </row>
    <row r="650" s="2" customFormat="1" ht="16.8" customHeight="1">
      <c r="A650" s="37"/>
      <c r="B650" s="38"/>
      <c r="C650" s="236" t="s">
        <v>2333</v>
      </c>
      <c r="D650" s="236" t="s">
        <v>2334</v>
      </c>
      <c r="E650" s="18" t="s">
        <v>342</v>
      </c>
      <c r="F650" s="237">
        <v>124.59</v>
      </c>
      <c r="G650" s="37"/>
      <c r="H650" s="38"/>
    </row>
    <row r="651" s="2" customFormat="1">
      <c r="A651" s="37"/>
      <c r="B651" s="38"/>
      <c r="C651" s="236" t="s">
        <v>1084</v>
      </c>
      <c r="D651" s="236" t="s">
        <v>1085</v>
      </c>
      <c r="E651" s="18" t="s">
        <v>342</v>
      </c>
      <c r="F651" s="237">
        <v>259.69</v>
      </c>
      <c r="G651" s="37"/>
      <c r="H651" s="38"/>
    </row>
    <row r="652" s="2" customFormat="1">
      <c r="A652" s="37"/>
      <c r="B652" s="38"/>
      <c r="C652" s="236" t="s">
        <v>2337</v>
      </c>
      <c r="D652" s="236" t="s">
        <v>2338</v>
      </c>
      <c r="E652" s="18" t="s">
        <v>342</v>
      </c>
      <c r="F652" s="237">
        <v>177.75100000000001</v>
      </c>
      <c r="G652" s="37"/>
      <c r="H652" s="38"/>
    </row>
    <row r="653" s="2" customFormat="1" ht="16.8" customHeight="1">
      <c r="A653" s="37"/>
      <c r="B653" s="38"/>
      <c r="C653" s="232" t="s">
        <v>286</v>
      </c>
      <c r="D653" s="233" t="s">
        <v>286</v>
      </c>
      <c r="E653" s="234" t="s">
        <v>1</v>
      </c>
      <c r="F653" s="235">
        <v>73</v>
      </c>
      <c r="G653" s="37"/>
      <c r="H653" s="38"/>
    </row>
    <row r="654" s="2" customFormat="1" ht="16.8" customHeight="1">
      <c r="A654" s="37"/>
      <c r="B654" s="38"/>
      <c r="C654" s="236" t="s">
        <v>1</v>
      </c>
      <c r="D654" s="236" t="s">
        <v>996</v>
      </c>
      <c r="E654" s="18" t="s">
        <v>1</v>
      </c>
      <c r="F654" s="237">
        <v>33</v>
      </c>
      <c r="G654" s="37"/>
      <c r="H654" s="38"/>
    </row>
    <row r="655" s="2" customFormat="1" ht="16.8" customHeight="1">
      <c r="A655" s="37"/>
      <c r="B655" s="38"/>
      <c r="C655" s="236" t="s">
        <v>1</v>
      </c>
      <c r="D655" s="236" t="s">
        <v>997</v>
      </c>
      <c r="E655" s="18" t="s">
        <v>1</v>
      </c>
      <c r="F655" s="237">
        <v>40</v>
      </c>
      <c r="G655" s="37"/>
      <c r="H655" s="38"/>
    </row>
    <row r="656" s="2" customFormat="1" ht="16.8" customHeight="1">
      <c r="A656" s="37"/>
      <c r="B656" s="38"/>
      <c r="C656" s="236" t="s">
        <v>286</v>
      </c>
      <c r="D656" s="236" t="s">
        <v>998</v>
      </c>
      <c r="E656" s="18" t="s">
        <v>1</v>
      </c>
      <c r="F656" s="237">
        <v>73</v>
      </c>
      <c r="G656" s="37"/>
      <c r="H656" s="38"/>
    </row>
    <row r="657" s="2" customFormat="1" ht="16.8" customHeight="1">
      <c r="A657" s="37"/>
      <c r="B657" s="38"/>
      <c r="C657" s="238" t="s">
        <v>2992</v>
      </c>
      <c r="D657" s="37"/>
      <c r="E657" s="37"/>
      <c r="F657" s="37"/>
      <c r="G657" s="37"/>
      <c r="H657" s="38"/>
    </row>
    <row r="658" s="2" customFormat="1" ht="16.8" customHeight="1">
      <c r="A658" s="37"/>
      <c r="B658" s="38"/>
      <c r="C658" s="236" t="s">
        <v>983</v>
      </c>
      <c r="D658" s="236" t="s">
        <v>984</v>
      </c>
      <c r="E658" s="18" t="s">
        <v>342</v>
      </c>
      <c r="F658" s="237">
        <v>259.69</v>
      </c>
      <c r="G658" s="37"/>
      <c r="H658" s="38"/>
    </row>
    <row r="659" s="2" customFormat="1" ht="16.8" customHeight="1">
      <c r="A659" s="37"/>
      <c r="B659" s="38"/>
      <c r="C659" s="236" t="s">
        <v>2367</v>
      </c>
      <c r="D659" s="236" t="s">
        <v>2368</v>
      </c>
      <c r="E659" s="18" t="s">
        <v>342</v>
      </c>
      <c r="F659" s="237">
        <v>73</v>
      </c>
      <c r="G659" s="37"/>
      <c r="H659" s="38"/>
    </row>
    <row r="660" s="2" customFormat="1" ht="16.8" customHeight="1">
      <c r="A660" s="37"/>
      <c r="B660" s="38"/>
      <c r="C660" s="236" t="s">
        <v>2371</v>
      </c>
      <c r="D660" s="236" t="s">
        <v>2372</v>
      </c>
      <c r="E660" s="18" t="s">
        <v>342</v>
      </c>
      <c r="F660" s="237">
        <v>73</v>
      </c>
      <c r="G660" s="37"/>
      <c r="H660" s="38"/>
    </row>
    <row r="661" s="2" customFormat="1" ht="16.8" customHeight="1">
      <c r="A661" s="37"/>
      <c r="B661" s="38"/>
      <c r="C661" s="236" t="s">
        <v>2375</v>
      </c>
      <c r="D661" s="236" t="s">
        <v>2376</v>
      </c>
      <c r="E661" s="18" t="s">
        <v>342</v>
      </c>
      <c r="F661" s="237">
        <v>73</v>
      </c>
      <c r="G661" s="37"/>
      <c r="H661" s="38"/>
    </row>
    <row r="662" s="2" customFormat="1" ht="16.8" customHeight="1">
      <c r="A662" s="37"/>
      <c r="B662" s="38"/>
      <c r="C662" s="236" t="s">
        <v>2379</v>
      </c>
      <c r="D662" s="236" t="s">
        <v>2380</v>
      </c>
      <c r="E662" s="18" t="s">
        <v>342</v>
      </c>
      <c r="F662" s="237">
        <v>73</v>
      </c>
      <c r="G662" s="37"/>
      <c r="H662" s="38"/>
    </row>
    <row r="663" s="2" customFormat="1" ht="16.8" customHeight="1">
      <c r="A663" s="37"/>
      <c r="B663" s="38"/>
      <c r="C663" s="236" t="s">
        <v>2383</v>
      </c>
      <c r="D663" s="236" t="s">
        <v>2384</v>
      </c>
      <c r="E663" s="18" t="s">
        <v>342</v>
      </c>
      <c r="F663" s="237">
        <v>73</v>
      </c>
      <c r="G663" s="37"/>
      <c r="H663" s="38"/>
    </row>
    <row r="664" s="2" customFormat="1" ht="16.8" customHeight="1">
      <c r="A664" s="37"/>
      <c r="B664" s="38"/>
      <c r="C664" s="236" t="s">
        <v>2404</v>
      </c>
      <c r="D664" s="236" t="s">
        <v>2405</v>
      </c>
      <c r="E664" s="18" t="s">
        <v>342</v>
      </c>
      <c r="F664" s="237">
        <v>73</v>
      </c>
      <c r="G664" s="37"/>
      <c r="H664" s="38"/>
    </row>
    <row r="665" s="2" customFormat="1">
      <c r="A665" s="37"/>
      <c r="B665" s="38"/>
      <c r="C665" s="236" t="s">
        <v>1084</v>
      </c>
      <c r="D665" s="236" t="s">
        <v>1085</v>
      </c>
      <c r="E665" s="18" t="s">
        <v>342</v>
      </c>
      <c r="F665" s="237">
        <v>259.69</v>
      </c>
      <c r="G665" s="37"/>
      <c r="H665" s="38"/>
    </row>
    <row r="666" s="2" customFormat="1">
      <c r="A666" s="37"/>
      <c r="B666" s="38"/>
      <c r="C666" s="236" t="s">
        <v>2387</v>
      </c>
      <c r="D666" s="236" t="s">
        <v>2388</v>
      </c>
      <c r="E666" s="18" t="s">
        <v>342</v>
      </c>
      <c r="F666" s="237">
        <v>80.299999999999997</v>
      </c>
      <c r="G666" s="37"/>
      <c r="H666" s="38"/>
    </row>
    <row r="667" s="2" customFormat="1" ht="16.8" customHeight="1">
      <c r="A667" s="37"/>
      <c r="B667" s="38"/>
      <c r="C667" s="232" t="s">
        <v>288</v>
      </c>
      <c r="D667" s="233" t="s">
        <v>288</v>
      </c>
      <c r="E667" s="234" t="s">
        <v>1</v>
      </c>
      <c r="F667" s="235">
        <v>40.799999999999997</v>
      </c>
      <c r="G667" s="37"/>
      <c r="H667" s="38"/>
    </row>
    <row r="668" s="2" customFormat="1" ht="16.8" customHeight="1">
      <c r="A668" s="37"/>
      <c r="B668" s="38"/>
      <c r="C668" s="236" t="s">
        <v>1</v>
      </c>
      <c r="D668" s="236" t="s">
        <v>999</v>
      </c>
      <c r="E668" s="18" t="s">
        <v>1</v>
      </c>
      <c r="F668" s="237">
        <v>20</v>
      </c>
      <c r="G668" s="37"/>
      <c r="H668" s="38"/>
    </row>
    <row r="669" s="2" customFormat="1" ht="16.8" customHeight="1">
      <c r="A669" s="37"/>
      <c r="B669" s="38"/>
      <c r="C669" s="236" t="s">
        <v>1</v>
      </c>
      <c r="D669" s="236" t="s">
        <v>1000</v>
      </c>
      <c r="E669" s="18" t="s">
        <v>1</v>
      </c>
      <c r="F669" s="237">
        <v>20.800000000000001</v>
      </c>
      <c r="G669" s="37"/>
      <c r="H669" s="38"/>
    </row>
    <row r="670" s="2" customFormat="1" ht="16.8" customHeight="1">
      <c r="A670" s="37"/>
      <c r="B670" s="38"/>
      <c r="C670" s="236" t="s">
        <v>288</v>
      </c>
      <c r="D670" s="236" t="s">
        <v>1001</v>
      </c>
      <c r="E670" s="18" t="s">
        <v>1</v>
      </c>
      <c r="F670" s="237">
        <v>40.799999999999997</v>
      </c>
      <c r="G670" s="37"/>
      <c r="H670" s="38"/>
    </row>
    <row r="671" s="2" customFormat="1" ht="16.8" customHeight="1">
      <c r="A671" s="37"/>
      <c r="B671" s="38"/>
      <c r="C671" s="238" t="s">
        <v>2992</v>
      </c>
      <c r="D671" s="37"/>
      <c r="E671" s="37"/>
      <c r="F671" s="37"/>
      <c r="G671" s="37"/>
      <c r="H671" s="38"/>
    </row>
    <row r="672" s="2" customFormat="1" ht="16.8" customHeight="1">
      <c r="A672" s="37"/>
      <c r="B672" s="38"/>
      <c r="C672" s="236" t="s">
        <v>983</v>
      </c>
      <c r="D672" s="236" t="s">
        <v>984</v>
      </c>
      <c r="E672" s="18" t="s">
        <v>342</v>
      </c>
      <c r="F672" s="237">
        <v>259.69</v>
      </c>
      <c r="G672" s="37"/>
      <c r="H672" s="38"/>
    </row>
    <row r="673" s="2" customFormat="1" ht="16.8" customHeight="1">
      <c r="A673" s="37"/>
      <c r="B673" s="38"/>
      <c r="C673" s="236" t="s">
        <v>2298</v>
      </c>
      <c r="D673" s="236" t="s">
        <v>2299</v>
      </c>
      <c r="E673" s="18" t="s">
        <v>342</v>
      </c>
      <c r="F673" s="237">
        <v>124.59</v>
      </c>
      <c r="G673" s="37"/>
      <c r="H673" s="38"/>
    </row>
    <row r="674" s="2" customFormat="1" ht="16.8" customHeight="1">
      <c r="A674" s="37"/>
      <c r="B674" s="38"/>
      <c r="C674" s="236" t="s">
        <v>2303</v>
      </c>
      <c r="D674" s="236" t="s">
        <v>2304</v>
      </c>
      <c r="E674" s="18" t="s">
        <v>342</v>
      </c>
      <c r="F674" s="237">
        <v>124.59</v>
      </c>
      <c r="G674" s="37"/>
      <c r="H674" s="38"/>
    </row>
    <row r="675" s="2" customFormat="1" ht="16.8" customHeight="1">
      <c r="A675" s="37"/>
      <c r="B675" s="38"/>
      <c r="C675" s="236" t="s">
        <v>2322</v>
      </c>
      <c r="D675" s="236" t="s">
        <v>2323</v>
      </c>
      <c r="E675" s="18" t="s">
        <v>433</v>
      </c>
      <c r="F675" s="237">
        <v>62.295000000000002</v>
      </c>
      <c r="G675" s="37"/>
      <c r="H675" s="38"/>
    </row>
    <row r="676" s="2" customFormat="1" ht="16.8" customHeight="1">
      <c r="A676" s="37"/>
      <c r="B676" s="38"/>
      <c r="C676" s="236" t="s">
        <v>2333</v>
      </c>
      <c r="D676" s="236" t="s">
        <v>2334</v>
      </c>
      <c r="E676" s="18" t="s">
        <v>342</v>
      </c>
      <c r="F676" s="237">
        <v>124.59</v>
      </c>
      <c r="G676" s="37"/>
      <c r="H676" s="38"/>
    </row>
    <row r="677" s="2" customFormat="1">
      <c r="A677" s="37"/>
      <c r="B677" s="38"/>
      <c r="C677" s="236" t="s">
        <v>1084</v>
      </c>
      <c r="D677" s="236" t="s">
        <v>1085</v>
      </c>
      <c r="E677" s="18" t="s">
        <v>342</v>
      </c>
      <c r="F677" s="237">
        <v>259.69</v>
      </c>
      <c r="G677" s="37"/>
      <c r="H677" s="38"/>
    </row>
    <row r="678" s="2" customFormat="1">
      <c r="A678" s="37"/>
      <c r="B678" s="38"/>
      <c r="C678" s="236" t="s">
        <v>2337</v>
      </c>
      <c r="D678" s="236" t="s">
        <v>2338</v>
      </c>
      <c r="E678" s="18" t="s">
        <v>342</v>
      </c>
      <c r="F678" s="237">
        <v>177.75100000000001</v>
      </c>
      <c r="G678" s="37"/>
      <c r="H678" s="38"/>
    </row>
    <row r="679" s="2" customFormat="1" ht="7.44" customHeight="1">
      <c r="A679" s="37"/>
      <c r="B679" s="59"/>
      <c r="C679" s="60"/>
      <c r="D679" s="60"/>
      <c r="E679" s="60"/>
      <c r="F679" s="60"/>
      <c r="G679" s="60"/>
      <c r="H679" s="38"/>
    </row>
    <row r="680" s="2" customFormat="1">
      <c r="A680" s="37"/>
      <c r="B680" s="37"/>
      <c r="C680" s="37"/>
      <c r="D680" s="37"/>
      <c r="E680" s="37"/>
      <c r="F680" s="37"/>
      <c r="G680" s="37"/>
      <c r="H680" s="37"/>
    </row>
  </sheetData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DESKTOP-A37M82P\Švehla</dc:creator>
  <cp:lastModifiedBy>DESKTOP-A37M82P\Švehla</cp:lastModifiedBy>
  <dcterms:created xsi:type="dcterms:W3CDTF">2024-02-28T16:52:16Z</dcterms:created>
  <dcterms:modified xsi:type="dcterms:W3CDTF">2024-02-28T16:52:23Z</dcterms:modified>
</cp:coreProperties>
</file>