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Pol'!$A$1:$U$50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0" i="12" l="1"/>
  <c r="F39" i="1" s="1"/>
  <c r="BA23" i="12"/>
  <c r="BA22" i="12"/>
  <c r="BA10" i="12"/>
  <c r="O8" i="12"/>
  <c r="G9" i="12"/>
  <c r="G8" i="12" s="1"/>
  <c r="I9" i="12"/>
  <c r="I8" i="12" s="1"/>
  <c r="K9" i="12"/>
  <c r="K8" i="12" s="1"/>
  <c r="O9" i="12"/>
  <c r="Q9" i="12"/>
  <c r="Q8" i="12" s="1"/>
  <c r="U9" i="12"/>
  <c r="U8" i="12" s="1"/>
  <c r="G12" i="12"/>
  <c r="M12" i="12" s="1"/>
  <c r="I12" i="12"/>
  <c r="K12" i="12"/>
  <c r="O12" i="12"/>
  <c r="Q12" i="12"/>
  <c r="U12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5" i="12"/>
  <c r="M25" i="12" s="1"/>
  <c r="I25" i="12"/>
  <c r="K25" i="12"/>
  <c r="O25" i="12"/>
  <c r="Q25" i="12"/>
  <c r="U25" i="12"/>
  <c r="G30" i="12"/>
  <c r="M30" i="12" s="1"/>
  <c r="I30" i="12"/>
  <c r="I11" i="12" s="1"/>
  <c r="K30" i="12"/>
  <c r="O30" i="12"/>
  <c r="Q30" i="12"/>
  <c r="U30" i="12"/>
  <c r="G32" i="12"/>
  <c r="M32" i="12" s="1"/>
  <c r="M31" i="12" s="1"/>
  <c r="I32" i="12"/>
  <c r="I31" i="12" s="1"/>
  <c r="K32" i="12"/>
  <c r="K31" i="12" s="1"/>
  <c r="O32" i="12"/>
  <c r="Q32" i="12"/>
  <c r="Q31" i="12" s="1"/>
  <c r="U32" i="12"/>
  <c r="G33" i="12"/>
  <c r="I33" i="12"/>
  <c r="K33" i="12"/>
  <c r="M33" i="12"/>
  <c r="O33" i="12"/>
  <c r="Q33" i="12"/>
  <c r="U33" i="12"/>
  <c r="G35" i="12"/>
  <c r="M35" i="12" s="1"/>
  <c r="I35" i="12"/>
  <c r="K35" i="12"/>
  <c r="O35" i="12"/>
  <c r="Q35" i="12"/>
  <c r="U35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G31" i="12"/>
  <c r="I49" i="1" s="1"/>
  <c r="AD40" i="12"/>
  <c r="G39" i="1" s="1"/>
  <c r="G40" i="1" s="1"/>
  <c r="G25" i="1" s="1"/>
  <c r="G26" i="1" s="1"/>
  <c r="O11" i="12"/>
  <c r="I47" i="1"/>
  <c r="U31" i="12"/>
  <c r="O31" i="12"/>
  <c r="U11" i="12"/>
  <c r="Q11" i="12"/>
  <c r="K11" i="12"/>
  <c r="G24" i="1"/>
  <c r="M11" i="12"/>
  <c r="G11" i="12"/>
  <c r="I48" i="1" s="1"/>
  <c r="M9" i="12"/>
  <c r="M8" i="12" s="1"/>
  <c r="I16" i="1" l="1"/>
  <c r="I21" i="1" s="1"/>
  <c r="I50" i="1"/>
  <c r="G29" i="1"/>
  <c r="G28" i="1"/>
  <c r="H39" i="1"/>
  <c r="H40" i="1" s="1"/>
  <c r="G40" i="12"/>
  <c r="I39" i="1" l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<sst xmlns="http://schemas.openxmlformats.org/spreadsheetml/2006/main" count="211" uniqueCount="137">
  <si>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</si>
  <si>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</si>
  <si>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</si>
  <si>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</si>
  <si>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</si>
  <si>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</si>
  <si>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</si>
  <si>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</si>
  <si>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</si>
  <si>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</si>
  <si>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</si>
  <si>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</si>
  <si>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</si>
  <si>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</si>
  <si>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</si>
  <si>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</si>
  <si>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</si>
  <si>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</si>
  <si>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</si>
  <si>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</si>
  <si>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</si>
  <si>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</si>
  <si>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</si>
  <si>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</si>
  <si>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</si>
  <si>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</si>
  <si>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</si>
  <si>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</si>
  <si>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</si>
  <si>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</si>
  <si>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</si>
  <si>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</si>
  <si>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</si>
  <si>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</si>
  <si>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</si>
  <si>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</si>
  <si>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</si>
  <si>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</si>
  <si>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</si>
  <si>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</si>
  <si>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</si>
  <si>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</si>
  <si>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</si>
  <si>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</si>
  <si>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</si>
  <si>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Položkový výkaz-podstráň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</si>
  <si>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</si>
  <si>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</si>
  <si>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</si>
  <si>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</si>
  <si>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</si>
  <si>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</si>
  <si>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</si>
  <si>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</si>
  <si>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</si>
  <si>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</si>
  <si>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</si>
  <si>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</si>
  <si>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</si>
  <si>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</si>
  <si>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</si>
  <si>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</si>
  <si>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</si>
  <si>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</si>
  <si>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</si>
  <si>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</si>
  <si>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</si>
  <si>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</si>
  <si>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</si>
  <si>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</si>
  <si>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</si>
  <si>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</si>
  <si>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</si>
  <si>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</si>
  <si>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</si>
  <si>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</si>
  <si>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</si>
  <si>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</si>
  <si>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</si>
  <si>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</si>
  <si>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</si>
  <si>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</si>
  <si>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</si>
  <si>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</si>
  <si>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</si>
  <si>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122100110RAB</t>
  </si>
  <si>
    <t>Odkopávky pro spodní stavbu silnic v hornině 1-4, úprava pláně, odvoz 5 km,uložení.do násypu-skládku</t>
  </si>
  <si>
    <t>m2</t>
  </si>
  <si>
    <t>POL2_0</t>
  </si>
  <si>
    <t>Odstranění podkladu v místě křížení sítí pro KZC 160mm</t>
  </si>
  <si>
    <t>POP</t>
  </si>
  <si>
    <t>577141212R00</t>
  </si>
  <si>
    <t>Beton asfalt. ACO 8,ACO 11,ACO 16, do 3 m, tl.5 cm</t>
  </si>
  <si>
    <t>POL1_0</t>
  </si>
  <si>
    <t>B Martinů: : 601,94</t>
  </si>
  <si>
    <t>VV</t>
  </si>
  <si>
    <t>J Šlitra: : 695,8</t>
  </si>
  <si>
    <t>L Janáčka: : 579</t>
  </si>
  <si>
    <t>Bubeníkova: : 453</t>
  </si>
  <si>
    <t>573211111R00</t>
  </si>
  <si>
    <t>Postřik živičný spojovací z asfaltu 0,5-0,7 kg/m2</t>
  </si>
  <si>
    <t>565151111R00</t>
  </si>
  <si>
    <t>Podklad z obal kam.ACP 16+,ACP 22+,do 3 m,tl. 7 cm</t>
  </si>
  <si>
    <t>573191111R00</t>
  </si>
  <si>
    <t>Nátěr infiltrační kationaktivní emulzí 1kg/m2</t>
  </si>
  <si>
    <t>561271111R00</t>
  </si>
  <si>
    <t>Podklad ze zeminy stabil. Road Mix,25 cm</t>
  </si>
  <si>
    <t>58530120.AR</t>
  </si>
  <si>
    <t>Hydraulické směsné pojivo (např Dorosol C 30)</t>
  </si>
  <si>
    <t>t</t>
  </si>
  <si>
    <t>POL3_0</t>
  </si>
  <si>
    <t>Přesný poměr dávkování a typu pojiva bude upřesněn laboratoní zkouškou, kterou provede zhotovitel před započetím stavby.</t>
  </si>
  <si>
    <t>V položce je uveden předpokládaný obsah pojiva</t>
  </si>
  <si>
    <t>(28,8*2446,5)/1000</t>
  </si>
  <si>
    <t>569851111R00</t>
  </si>
  <si>
    <t>Zpevnění krajnic štěrkodrtí tloušťky  15 cm</t>
  </si>
  <si>
    <t>bubeníkova: : 98,9</t>
  </si>
  <si>
    <t>L Janáčka: : 171,7</t>
  </si>
  <si>
    <t>J Šlitra: : 161</t>
  </si>
  <si>
    <t>B Martinů: : 106</t>
  </si>
  <si>
    <t>567132111R00</t>
  </si>
  <si>
    <t>Podklad z kameniva zpev.cementem KZC 1 tl.16 cm</t>
  </si>
  <si>
    <t>917862111RV3</t>
  </si>
  <si>
    <t>Osazení stojat. obrub.bet. s opěrou,lože z C 12/15, včetně obrubníku nájezdového CSB H 15 1000/150/150</t>
  </si>
  <si>
    <t>m</t>
  </si>
  <si>
    <t>917862111RU2</t>
  </si>
  <si>
    <t>Osazení stojat. obrub.bet. s opěrou,lože z C 12/15, včetně obrubníku CSB H 25 1000/150/250</t>
  </si>
  <si>
    <t>62,5</t>
  </si>
  <si>
    <t>919735112R00</t>
  </si>
  <si>
    <t>Řezání stávajícího živičného krytu tl. 5 - 10 cm</t>
  </si>
  <si>
    <t>4,5</t>
  </si>
  <si>
    <t>3,</t>
  </si>
  <si>
    <t>21,7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</si>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</sst>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8" fillId="0" borderId="39" xfId="0" applyNumberFormat="1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6"/>
      <c r="E12" s="246"/>
      <c r="F12" s="246"/>
      <c r="G12" s="246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7"/>
      <c r="E13" s="247"/>
      <c r="F13" s="247"/>
      <c r="G13" s="24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/>
      <c r="F15" s="242"/>
      <c r="G15" s="244"/>
      <c r="H15" s="244"/>
      <c r="I15" s="244" t="s">
        <v>28</v>
      </c>
      <c r="J15" s="24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/>
      <c r="F16" s="224"/>
      <c r="G16" s="223"/>
      <c r="H16" s="224"/>
      <c r="I16" s="223">
        <f>SUMIF(F47:F49,A16,I47:I49)+SUMIF(F47:F49,"PSU",I47:I49)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/>
      <c r="F17" s="224"/>
      <c r="G17" s="223"/>
      <c r="H17" s="224"/>
      <c r="I17" s="223">
        <f>SUMIF(F47:F49,A17,I47:I49)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/>
      <c r="F18" s="224"/>
      <c r="G18" s="223"/>
      <c r="H18" s="224"/>
      <c r="I18" s="223">
        <f>SUMIF(F47:F49,A18,I47:I49)</f>
        <v>0</v>
      </c>
      <c r="J18" s="225"/>
    </row>
    <row r="19" spans="1:10" ht="23.25" customHeight="1" x14ac:dyDescent="0.2">
      <c r="A19" s="148" t="s">
        <v>56</v>
      </c>
      <c r="B19" s="149" t="s">
        <v>26</v>
      </c>
      <c r="C19" s="58"/>
      <c r="D19" s="59"/>
      <c r="E19" s="223"/>
      <c r="F19" s="224"/>
      <c r="G19" s="223"/>
      <c r="H19" s="224"/>
      <c r="I19" s="223">
        <f>SUMIF(F47:F49,A19,I47:I49)</f>
        <v>0</v>
      </c>
      <c r="J19" s="225"/>
    </row>
    <row r="20" spans="1:10" ht="23.25" customHeight="1" x14ac:dyDescent="0.2">
      <c r="A20" s="148" t="s">
        <v>57</v>
      </c>
      <c r="B20" s="149" t="s">
        <v>27</v>
      </c>
      <c r="C20" s="58"/>
      <c r="D20" s="59"/>
      <c r="E20" s="223"/>
      <c r="F20" s="224"/>
      <c r="G20" s="223"/>
      <c r="H20" s="224"/>
      <c r="I20" s="223">
        <f>SUMIF(F47:F49,A20,I47:I49)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0"/>
      <c r="G21" s="231"/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9">
        <f>ZakladDPHSni+DPHSni+ZakladDPHZakl+DPHZakl+Zaokrouhleni</f>
        <v>0</v>
      </c>
      <c r="H29" s="239"/>
      <c r="I29" s="239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42646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1"/>
      <c r="D39" s="212"/>
      <c r="E39" s="212"/>
      <c r="F39" s="115">
        <f>' Pol'!AC40</f>
        <v>0</v>
      </c>
      <c r="G39" s="116">
        <f>' Pol'!AD40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3" t="s">
        <v>46</v>
      </c>
      <c r="C40" s="214"/>
      <c r="D40" s="214"/>
      <c r="E40" s="215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/>
      <c r="H46" s="136"/>
      <c r="I46" s="216" t="s">
        <v>28</v>
      </c>
      <c r="J46" s="216"/>
    </row>
    <row r="47" spans="1:10" ht="25.5" customHeight="1" x14ac:dyDescent="0.2">
      <c r="A47" s="129"/>
      <c r="B47" s="137" t="s">
        <v>50</v>
      </c>
      <c r="C47" s="218" t="s">
        <v>51</v>
      </c>
      <c r="D47" s="219"/>
      <c r="E47" s="219"/>
      <c r="F47" s="139" t="s">
        <v>23</v>
      </c>
      <c r="G47" s="140"/>
      <c r="H47" s="140"/>
      <c r="I47" s="217">
        <f>' Pol'!G8</f>
        <v>0</v>
      </c>
      <c r="J47" s="217"/>
    </row>
    <row r="48" spans="1:10" ht="25.5" customHeight="1" x14ac:dyDescent="0.2">
      <c r="A48" s="129"/>
      <c r="B48" s="131" t="s">
        <v>52</v>
      </c>
      <c r="C48" s="221" t="s">
        <v>53</v>
      </c>
      <c r="D48" s="222"/>
      <c r="E48" s="222"/>
      <c r="F48" s="141" t="s">
        <v>23</v>
      </c>
      <c r="G48" s="142"/>
      <c r="H48" s="142"/>
      <c r="I48" s="220">
        <f>' Pol'!G11</f>
        <v>0</v>
      </c>
      <c r="J48" s="220"/>
    </row>
    <row r="49" spans="1:10" ht="25.5" customHeight="1" x14ac:dyDescent="0.2">
      <c r="A49" s="129"/>
      <c r="B49" s="138" t="s">
        <v>54</v>
      </c>
      <c r="C49" s="208" t="s">
        <v>55</v>
      </c>
      <c r="D49" s="209"/>
      <c r="E49" s="209"/>
      <c r="F49" s="143" t="s">
        <v>23</v>
      </c>
      <c r="G49" s="144"/>
      <c r="H49" s="144"/>
      <c r="I49" s="207">
        <f>' Pol'!G31</f>
        <v>0</v>
      </c>
      <c r="J49" s="207"/>
    </row>
    <row r="50" spans="1:10" ht="25.5" customHeight="1" x14ac:dyDescent="0.2">
      <c r="A50" s="130"/>
      <c r="B50" s="134" t="s">
        <v>1</v>
      </c>
      <c r="C50" s="134"/>
      <c r="D50" s="135"/>
      <c r="E50" s="135"/>
      <c r="F50" s="145"/>
      <c r="G50" s="146"/>
      <c r="H50" s="146"/>
      <c r="I50" s="210">
        <f>SUM(I47:I49)</f>
        <v>0</v>
      </c>
      <c r="J50" s="210"/>
    </row>
    <row r="51" spans="1:10" x14ac:dyDescent="0.2">
      <c r="F51" s="147"/>
      <c r="G51" s="103"/>
      <c r="H51" s="147"/>
      <c r="I51" s="103"/>
      <c r="J51" s="103"/>
    </row>
    <row r="52" spans="1:10" x14ac:dyDescent="0.2">
      <c r="F52" s="147"/>
      <c r="G52" s="103"/>
      <c r="H52" s="147"/>
      <c r="I52" s="103"/>
      <c r="J52" s="103"/>
    </row>
    <row r="53" spans="1:10" x14ac:dyDescent="0.2">
      <c r="F53" s="147"/>
      <c r="G53" s="103"/>
      <c r="H53" s="147"/>
      <c r="I53" s="103"/>
      <c r="J5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1" t="s">
        <v>6</v>
      </c>
      <c r="B1" s="271"/>
      <c r="C1" s="271"/>
      <c r="D1" s="271"/>
      <c r="E1" s="271"/>
      <c r="F1" s="271"/>
      <c r="G1" s="271"/>
      <c r="AE1" t="s">
        <v>59</v>
      </c>
    </row>
    <row r="2" spans="1:60" ht="24.95" customHeight="1" x14ac:dyDescent="0.2">
      <c r="A2" s="152" t="s">
        <v>58</v>
      </c>
      <c r="B2" s="150"/>
      <c r="C2" s="272" t="s">
        <v>45</v>
      </c>
      <c r="D2" s="273"/>
      <c r="E2" s="273"/>
      <c r="F2" s="273"/>
      <c r="G2" s="274"/>
      <c r="AE2" t="s">
        <v>60</v>
      </c>
    </row>
    <row r="3" spans="1:60" ht="24.95" hidden="1" customHeight="1" x14ac:dyDescent="0.2">
      <c r="A3" s="153" t="s">
        <v>7</v>
      </c>
      <c r="B3" s="151"/>
      <c r="C3" s="275"/>
      <c r="D3" s="275"/>
      <c r="E3" s="275"/>
      <c r="F3" s="275"/>
      <c r="G3" s="276"/>
      <c r="AE3" t="s">
        <v>61</v>
      </c>
    </row>
    <row r="4" spans="1:60" ht="24.95" hidden="1" customHeight="1" x14ac:dyDescent="0.2">
      <c r="A4" s="153" t="s">
        <v>8</v>
      </c>
      <c r="B4" s="151"/>
      <c r="C4" s="277"/>
      <c r="D4" s="275"/>
      <c r="E4" s="275"/>
      <c r="F4" s="275"/>
      <c r="G4" s="276"/>
      <c r="AE4" t="s">
        <v>62</v>
      </c>
    </row>
    <row r="5" spans="1:60" hidden="1" x14ac:dyDescent="0.2">
      <c r="A5" s="154" t="s">
        <v>63</v>
      </c>
      <c r="B5" s="155"/>
      <c r="C5" s="156"/>
      <c r="D5" s="157"/>
      <c r="E5" s="157"/>
      <c r="F5" s="157"/>
      <c r="G5" s="158"/>
      <c r="AE5" t="s">
        <v>64</v>
      </c>
    </row>
    <row r="7" spans="1:60" ht="38.25" x14ac:dyDescent="0.2">
      <c r="A7" s="164" t="s">
        <v>65</v>
      </c>
      <c r="B7" s="165" t="s">
        <v>66</v>
      </c>
      <c r="C7" s="165" t="s">
        <v>67</v>
      </c>
      <c r="D7" s="164" t="s">
        <v>68</v>
      </c>
      <c r="E7" s="164" t="s">
        <v>69</v>
      </c>
      <c r="F7" s="159" t="s">
        <v>70</v>
      </c>
      <c r="G7" s="181" t="s">
        <v>28</v>
      </c>
      <c r="H7" s="182" t="s">
        <v>29</v>
      </c>
      <c r="I7" s="182" t="s">
        <v>71</v>
      </c>
      <c r="J7" s="182" t="s">
        <v>30</v>
      </c>
      <c r="K7" s="182" t="s">
        <v>72</v>
      </c>
      <c r="L7" s="182" t="s">
        <v>73</v>
      </c>
      <c r="M7" s="182" t="s">
        <v>74</v>
      </c>
      <c r="N7" s="182" t="s">
        <v>75</v>
      </c>
      <c r="O7" s="182" t="s">
        <v>76</v>
      </c>
      <c r="P7" s="182" t="s">
        <v>77</v>
      </c>
      <c r="Q7" s="182" t="s">
        <v>78</v>
      </c>
      <c r="R7" s="182" t="s">
        <v>79</v>
      </c>
      <c r="S7" s="182" t="s">
        <v>80</v>
      </c>
      <c r="T7" s="182" t="s">
        <v>81</v>
      </c>
      <c r="U7" s="167" t="s">
        <v>82</v>
      </c>
    </row>
    <row r="8" spans="1:60" x14ac:dyDescent="0.2">
      <c r="A8" s="183" t="s">
        <v>83</v>
      </c>
      <c r="B8" s="184" t="s">
        <v>50</v>
      </c>
      <c r="C8" s="185" t="s">
        <v>51</v>
      </c>
      <c r="D8" s="166"/>
      <c r="E8" s="186"/>
      <c r="F8" s="187"/>
      <c r="G8" s="187">
        <f>SUMIF(AE9:AE10,"&lt;&gt;NOR",G9:G10)</f>
        <v>0</v>
      </c>
      <c r="H8" s="187"/>
      <c r="I8" s="187">
        <f>SUM(I9:I10)</f>
        <v>0</v>
      </c>
      <c r="J8" s="187"/>
      <c r="K8" s="187">
        <f>SUM(K9:K10)</f>
        <v>0</v>
      </c>
      <c r="L8" s="187"/>
      <c r="M8" s="18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6"/>
      <c r="S8" s="166"/>
      <c r="T8" s="183"/>
      <c r="U8" s="166">
        <f>SUM(U9:U10)</f>
        <v>46</v>
      </c>
      <c r="AE8" t="s">
        <v>84</v>
      </c>
    </row>
    <row r="9" spans="1:60" ht="33.75" outlineLevel="1" x14ac:dyDescent="0.2">
      <c r="A9" s="161">
        <v>1</v>
      </c>
      <c r="B9" s="168" t="s">
        <v>85</v>
      </c>
      <c r="C9" s="199" t="s">
        <v>86</v>
      </c>
      <c r="D9" s="170" t="s">
        <v>87</v>
      </c>
      <c r="E9" s="175">
        <v>342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0.13450000000000001</v>
      </c>
      <c r="U9" s="170">
        <f>ROUND(E9*T9,2)</f>
        <v>46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88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/>
      <c r="B10" s="168"/>
      <c r="C10" s="252" t="s">
        <v>89</v>
      </c>
      <c r="D10" s="253"/>
      <c r="E10" s="254"/>
      <c r="F10" s="255"/>
      <c r="G10" s="256"/>
      <c r="H10" s="179"/>
      <c r="I10" s="179"/>
      <c r="J10" s="179"/>
      <c r="K10" s="179"/>
      <c r="L10" s="179"/>
      <c r="M10" s="179"/>
      <c r="N10" s="170"/>
      <c r="O10" s="170"/>
      <c r="P10" s="170"/>
      <c r="Q10" s="170"/>
      <c r="R10" s="170"/>
      <c r="S10" s="170"/>
      <c r="T10" s="171"/>
      <c r="U10" s="17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90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3" t="str">
        <f>C10</f>
        <v>Odstranění podkladu v místě křížení sítí pro KZC 160mm</v>
      </c>
      <c r="BB10" s="160"/>
      <c r="BC10" s="160"/>
      <c r="BD10" s="160"/>
      <c r="BE10" s="160"/>
      <c r="BF10" s="160"/>
      <c r="BG10" s="160"/>
      <c r="BH10" s="160"/>
    </row>
    <row r="11" spans="1:60" x14ac:dyDescent="0.2">
      <c r="A11" s="162" t="s">
        <v>83</v>
      </c>
      <c r="B11" s="169" t="s">
        <v>52</v>
      </c>
      <c r="C11" s="200" t="s">
        <v>53</v>
      </c>
      <c r="D11" s="172"/>
      <c r="E11" s="176"/>
      <c r="F11" s="180"/>
      <c r="G11" s="180">
        <f>SUMIF(AE12:AE30,"&lt;&gt;NOR",G12:G30)</f>
        <v>0</v>
      </c>
      <c r="H11" s="180"/>
      <c r="I11" s="180">
        <f>SUM(I12:I30)</f>
        <v>0</v>
      </c>
      <c r="J11" s="180"/>
      <c r="K11" s="180">
        <f>SUM(K12:K30)</f>
        <v>0</v>
      </c>
      <c r="L11" s="180"/>
      <c r="M11" s="180">
        <f>SUM(M12:M30)</f>
        <v>0</v>
      </c>
      <c r="N11" s="172"/>
      <c r="O11" s="172">
        <f>SUM(O12:O30)</f>
        <v>1180.3634099999999</v>
      </c>
      <c r="P11" s="172"/>
      <c r="Q11" s="172">
        <f>SUM(Q12:Q30)</f>
        <v>0</v>
      </c>
      <c r="R11" s="172"/>
      <c r="S11" s="172"/>
      <c r="T11" s="173"/>
      <c r="U11" s="172">
        <f>SUM(U12:U30)</f>
        <v>506.59000000000003</v>
      </c>
      <c r="AE11" t="s">
        <v>84</v>
      </c>
    </row>
    <row r="12" spans="1:60" outlineLevel="1" x14ac:dyDescent="0.2">
      <c r="A12" s="161">
        <v>2</v>
      </c>
      <c r="B12" s="168" t="s">
        <v>91</v>
      </c>
      <c r="C12" s="199" t="s">
        <v>92</v>
      </c>
      <c r="D12" s="170" t="s">
        <v>87</v>
      </c>
      <c r="E12" s="175">
        <v>2329.7399999999998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0">
        <v>0.12715000000000001</v>
      </c>
      <c r="O12" s="170">
        <f>ROUND(E12*N12,5)</f>
        <v>296.22644000000003</v>
      </c>
      <c r="P12" s="170">
        <v>0</v>
      </c>
      <c r="Q12" s="170">
        <f>ROUND(E12*P12,5)</f>
        <v>0</v>
      </c>
      <c r="R12" s="170"/>
      <c r="S12" s="170"/>
      <c r="T12" s="171">
        <v>7.1999999999999995E-2</v>
      </c>
      <c r="U12" s="170">
        <f>ROUND(E12*T12,2)</f>
        <v>167.74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93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/>
      <c r="B13" s="168"/>
      <c r="C13" s="201" t="s">
        <v>94</v>
      </c>
      <c r="D13" s="174"/>
      <c r="E13" s="177">
        <v>601.94000000000005</v>
      </c>
      <c r="F13" s="179"/>
      <c r="G13" s="179"/>
      <c r="H13" s="179"/>
      <c r="I13" s="179"/>
      <c r="J13" s="179"/>
      <c r="K13" s="179"/>
      <c r="L13" s="179"/>
      <c r="M13" s="179"/>
      <c r="N13" s="170"/>
      <c r="O13" s="170"/>
      <c r="P13" s="170"/>
      <c r="Q13" s="170"/>
      <c r="R13" s="170"/>
      <c r="S13" s="170"/>
      <c r="T13" s="171"/>
      <c r="U13" s="17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95</v>
      </c>
      <c r="AF13" s="160">
        <v>0</v>
      </c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/>
      <c r="B14" s="168"/>
      <c r="C14" s="201" t="s">
        <v>96</v>
      </c>
      <c r="D14" s="174"/>
      <c r="E14" s="177">
        <v>695.8</v>
      </c>
      <c r="F14" s="179"/>
      <c r="G14" s="179"/>
      <c r="H14" s="179"/>
      <c r="I14" s="179"/>
      <c r="J14" s="179"/>
      <c r="K14" s="179"/>
      <c r="L14" s="179"/>
      <c r="M14" s="179"/>
      <c r="N14" s="170"/>
      <c r="O14" s="170"/>
      <c r="P14" s="170"/>
      <c r="Q14" s="170"/>
      <c r="R14" s="170"/>
      <c r="S14" s="170"/>
      <c r="T14" s="171"/>
      <c r="U14" s="170"/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95</v>
      </c>
      <c r="AF14" s="160">
        <v>0</v>
      </c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8"/>
      <c r="C15" s="201" t="s">
        <v>97</v>
      </c>
      <c r="D15" s="174"/>
      <c r="E15" s="177">
        <v>579</v>
      </c>
      <c r="F15" s="179"/>
      <c r="G15" s="179"/>
      <c r="H15" s="179"/>
      <c r="I15" s="179"/>
      <c r="J15" s="179"/>
      <c r="K15" s="179"/>
      <c r="L15" s="179"/>
      <c r="M15" s="179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95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8"/>
      <c r="C16" s="201" t="s">
        <v>98</v>
      </c>
      <c r="D16" s="174"/>
      <c r="E16" s="177">
        <v>453</v>
      </c>
      <c r="F16" s="179"/>
      <c r="G16" s="179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95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3</v>
      </c>
      <c r="B17" s="168" t="s">
        <v>99</v>
      </c>
      <c r="C17" s="199" t="s">
        <v>100</v>
      </c>
      <c r="D17" s="170" t="s">
        <v>87</v>
      </c>
      <c r="E17" s="175">
        <v>2330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0">
        <v>6.0999999999999997E-4</v>
      </c>
      <c r="O17" s="170">
        <f>ROUND(E17*N17,5)</f>
        <v>1.4213</v>
      </c>
      <c r="P17" s="170">
        <v>0</v>
      </c>
      <c r="Q17" s="170">
        <f>ROUND(E17*P17,5)</f>
        <v>0</v>
      </c>
      <c r="R17" s="170"/>
      <c r="S17" s="170"/>
      <c r="T17" s="171">
        <v>2E-3</v>
      </c>
      <c r="U17" s="170">
        <f>ROUND(E17*T17,2)</f>
        <v>4.66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93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>
        <v>4</v>
      </c>
      <c r="B18" s="168" t="s">
        <v>101</v>
      </c>
      <c r="C18" s="199" t="s">
        <v>102</v>
      </c>
      <c r="D18" s="170" t="s">
        <v>87</v>
      </c>
      <c r="E18" s="175">
        <v>2446.5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0">
        <v>0.18462999999999999</v>
      </c>
      <c r="O18" s="170">
        <f>ROUND(E18*N18,5)</f>
        <v>451.69729999999998</v>
      </c>
      <c r="P18" s="170">
        <v>0</v>
      </c>
      <c r="Q18" s="170">
        <f>ROUND(E18*P18,5)</f>
        <v>0</v>
      </c>
      <c r="R18" s="170"/>
      <c r="S18" s="170"/>
      <c r="T18" s="171">
        <v>6.4000000000000001E-2</v>
      </c>
      <c r="U18" s="170">
        <f>ROUND(E18*T18,2)</f>
        <v>156.58000000000001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93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5</v>
      </c>
      <c r="B19" s="168" t="s">
        <v>103</v>
      </c>
      <c r="C19" s="199" t="s">
        <v>104</v>
      </c>
      <c r="D19" s="170" t="s">
        <v>87</v>
      </c>
      <c r="E19" s="175">
        <v>2446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0">
        <v>3.4000000000000002E-4</v>
      </c>
      <c r="O19" s="170">
        <f>ROUND(E19*N19,5)</f>
        <v>0.83164000000000005</v>
      </c>
      <c r="P19" s="170">
        <v>0</v>
      </c>
      <c r="Q19" s="170">
        <f>ROUND(E19*P19,5)</f>
        <v>0</v>
      </c>
      <c r="R19" s="170"/>
      <c r="S19" s="170"/>
      <c r="T19" s="171">
        <v>8.0000000000000002E-3</v>
      </c>
      <c r="U19" s="170">
        <f>ROUND(E19*T19,2)</f>
        <v>19.57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93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6</v>
      </c>
      <c r="B20" s="168" t="s">
        <v>105</v>
      </c>
      <c r="C20" s="199" t="s">
        <v>106</v>
      </c>
      <c r="D20" s="170" t="s">
        <v>87</v>
      </c>
      <c r="E20" s="175">
        <v>2446.5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0">
        <v>2.8819999999999998E-2</v>
      </c>
      <c r="O20" s="170">
        <f>ROUND(E20*N20,5)</f>
        <v>70.508129999999994</v>
      </c>
      <c r="P20" s="170">
        <v>0</v>
      </c>
      <c r="Q20" s="170">
        <f>ROUND(E20*P20,5)</f>
        <v>0</v>
      </c>
      <c r="R20" s="170"/>
      <c r="S20" s="170"/>
      <c r="T20" s="171">
        <v>4.8000000000000001E-2</v>
      </c>
      <c r="U20" s="170">
        <f>ROUND(E20*T20,2)</f>
        <v>117.43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93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7</v>
      </c>
      <c r="B21" s="168" t="s">
        <v>107</v>
      </c>
      <c r="C21" s="199" t="s">
        <v>108</v>
      </c>
      <c r="D21" s="170" t="s">
        <v>109</v>
      </c>
      <c r="E21" s="175">
        <v>70.459199999999996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0">
        <v>1</v>
      </c>
      <c r="O21" s="170">
        <f>ROUND(E21*N21,5)</f>
        <v>70.459199999999996</v>
      </c>
      <c r="P21" s="170">
        <v>0</v>
      </c>
      <c r="Q21" s="170">
        <f>ROUND(E21*P21,5)</f>
        <v>0</v>
      </c>
      <c r="R21" s="170"/>
      <c r="S21" s="170"/>
      <c r="T21" s="171">
        <v>0</v>
      </c>
      <c r="U21" s="170">
        <f>ROUND(E21*T21,2)</f>
        <v>0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110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ht="22.5" outlineLevel="1" x14ac:dyDescent="0.2">
      <c r="A22" s="161"/>
      <c r="B22" s="168"/>
      <c r="C22" s="252" t="s">
        <v>111</v>
      </c>
      <c r="D22" s="253"/>
      <c r="E22" s="254"/>
      <c r="F22" s="255"/>
      <c r="G22" s="256"/>
      <c r="H22" s="179"/>
      <c r="I22" s="179"/>
      <c r="J22" s="179"/>
      <c r="K22" s="179"/>
      <c r="L22" s="179"/>
      <c r="M22" s="179"/>
      <c r="N22" s="170"/>
      <c r="O22" s="170"/>
      <c r="P22" s="170"/>
      <c r="Q22" s="170"/>
      <c r="R22" s="170"/>
      <c r="S22" s="170"/>
      <c r="T22" s="171"/>
      <c r="U22" s="17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90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3" t="str">
        <f>C22</f>
        <v>Přesný poměr dávkování a typu pojiva bude upřesněn laboratoní zkouškou, kterou provede zhotovitel před započetím stavby.</v>
      </c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8"/>
      <c r="C23" s="252" t="s">
        <v>112</v>
      </c>
      <c r="D23" s="253"/>
      <c r="E23" s="254"/>
      <c r="F23" s="255"/>
      <c r="G23" s="256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90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3" t="str">
        <f>C23</f>
        <v>V položce je uveden předpokládaný obsah pojiva</v>
      </c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/>
      <c r="B24" s="168"/>
      <c r="C24" s="201" t="s">
        <v>113</v>
      </c>
      <c r="D24" s="174"/>
      <c r="E24" s="177">
        <v>70.459199999999996</v>
      </c>
      <c r="F24" s="179"/>
      <c r="G24" s="179"/>
      <c r="H24" s="179"/>
      <c r="I24" s="179"/>
      <c r="J24" s="179"/>
      <c r="K24" s="179"/>
      <c r="L24" s="179"/>
      <c r="M24" s="179"/>
      <c r="N24" s="170"/>
      <c r="O24" s="170"/>
      <c r="P24" s="170"/>
      <c r="Q24" s="170"/>
      <c r="R24" s="170"/>
      <c r="S24" s="170"/>
      <c r="T24" s="171"/>
      <c r="U24" s="170"/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95</v>
      </c>
      <c r="AF24" s="160">
        <v>0</v>
      </c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8</v>
      </c>
      <c r="B25" s="168" t="s">
        <v>114</v>
      </c>
      <c r="C25" s="199" t="s">
        <v>115</v>
      </c>
      <c r="D25" s="170" t="s">
        <v>87</v>
      </c>
      <c r="E25" s="175">
        <v>537.6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0">
        <v>0.27799000000000001</v>
      </c>
      <c r="O25" s="170">
        <f>ROUND(E25*N25,5)</f>
        <v>149.44741999999999</v>
      </c>
      <c r="P25" s="170">
        <v>0</v>
      </c>
      <c r="Q25" s="170">
        <f>ROUND(E25*P25,5)</f>
        <v>0</v>
      </c>
      <c r="R25" s="170"/>
      <c r="S25" s="170"/>
      <c r="T25" s="171">
        <v>5.8999999999999997E-2</v>
      </c>
      <c r="U25" s="170">
        <f>ROUND(E25*T25,2)</f>
        <v>31.72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93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/>
      <c r="B26" s="168"/>
      <c r="C26" s="201" t="s">
        <v>116</v>
      </c>
      <c r="D26" s="174"/>
      <c r="E26" s="177">
        <v>98.9</v>
      </c>
      <c r="F26" s="179"/>
      <c r="G26" s="179"/>
      <c r="H26" s="179"/>
      <c r="I26" s="179"/>
      <c r="J26" s="179"/>
      <c r="K26" s="179"/>
      <c r="L26" s="179"/>
      <c r="M26" s="179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95</v>
      </c>
      <c r="AF26" s="160">
        <v>0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/>
      <c r="B27" s="168"/>
      <c r="C27" s="201" t="s">
        <v>117</v>
      </c>
      <c r="D27" s="174"/>
      <c r="E27" s="177">
        <v>171.7</v>
      </c>
      <c r="F27" s="179"/>
      <c r="G27" s="179"/>
      <c r="H27" s="179"/>
      <c r="I27" s="179"/>
      <c r="J27" s="179"/>
      <c r="K27" s="179"/>
      <c r="L27" s="179"/>
      <c r="M27" s="179"/>
      <c r="N27" s="170"/>
      <c r="O27" s="170"/>
      <c r="P27" s="170"/>
      <c r="Q27" s="170"/>
      <c r="R27" s="170"/>
      <c r="S27" s="170"/>
      <c r="T27" s="171"/>
      <c r="U27" s="170"/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95</v>
      </c>
      <c r="AF27" s="160">
        <v>0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/>
      <c r="B28" s="168"/>
      <c r="C28" s="201" t="s">
        <v>118</v>
      </c>
      <c r="D28" s="174"/>
      <c r="E28" s="177">
        <v>161</v>
      </c>
      <c r="F28" s="179"/>
      <c r="G28" s="179"/>
      <c r="H28" s="179"/>
      <c r="I28" s="179"/>
      <c r="J28" s="179"/>
      <c r="K28" s="179"/>
      <c r="L28" s="179"/>
      <c r="M28" s="179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95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/>
      <c r="B29" s="168"/>
      <c r="C29" s="201" t="s">
        <v>119</v>
      </c>
      <c r="D29" s="174"/>
      <c r="E29" s="177">
        <v>106</v>
      </c>
      <c r="F29" s="179"/>
      <c r="G29" s="179"/>
      <c r="H29" s="179"/>
      <c r="I29" s="179"/>
      <c r="J29" s="179"/>
      <c r="K29" s="179"/>
      <c r="L29" s="179"/>
      <c r="M29" s="179"/>
      <c r="N29" s="170"/>
      <c r="O29" s="170"/>
      <c r="P29" s="170"/>
      <c r="Q29" s="170"/>
      <c r="R29" s="170"/>
      <c r="S29" s="170"/>
      <c r="T29" s="171"/>
      <c r="U29" s="170"/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95</v>
      </c>
      <c r="AF29" s="160">
        <v>0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9</v>
      </c>
      <c r="B30" s="168" t="s">
        <v>120</v>
      </c>
      <c r="C30" s="199" t="s">
        <v>121</v>
      </c>
      <c r="D30" s="170" t="s">
        <v>87</v>
      </c>
      <c r="E30" s="175">
        <v>342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0">
        <v>0.40869</v>
      </c>
      <c r="O30" s="170">
        <f>ROUND(E30*N30,5)</f>
        <v>139.77198000000001</v>
      </c>
      <c r="P30" s="170">
        <v>0</v>
      </c>
      <c r="Q30" s="170">
        <f>ROUND(E30*P30,5)</f>
        <v>0</v>
      </c>
      <c r="R30" s="170"/>
      <c r="S30" s="170"/>
      <c r="T30" s="171">
        <v>2.5999999999999999E-2</v>
      </c>
      <c r="U30" s="170">
        <f>ROUND(E30*T30,2)</f>
        <v>8.89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93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x14ac:dyDescent="0.2">
      <c r="A31" s="162" t="s">
        <v>83</v>
      </c>
      <c r="B31" s="169" t="s">
        <v>54</v>
      </c>
      <c r="C31" s="200" t="s">
        <v>55</v>
      </c>
      <c r="D31" s="172"/>
      <c r="E31" s="176"/>
      <c r="F31" s="180"/>
      <c r="G31" s="180">
        <f>SUMIF(AE32:AE38,"&lt;&gt;NOR",G32:G38)</f>
        <v>0</v>
      </c>
      <c r="H31" s="180"/>
      <c r="I31" s="180">
        <f>SUM(I32:I38)</f>
        <v>0</v>
      </c>
      <c r="J31" s="180"/>
      <c r="K31" s="180">
        <f>SUM(K32:K38)</f>
        <v>0</v>
      </c>
      <c r="L31" s="180"/>
      <c r="M31" s="180">
        <f>SUM(M32:M38)</f>
        <v>0</v>
      </c>
      <c r="N31" s="172"/>
      <c r="O31" s="172">
        <f>SUM(O32:O38)</f>
        <v>18.106929999999998</v>
      </c>
      <c r="P31" s="172"/>
      <c r="Q31" s="172">
        <f>SUM(Q32:Q38)</f>
        <v>0</v>
      </c>
      <c r="R31" s="172"/>
      <c r="S31" s="172"/>
      <c r="T31" s="173"/>
      <c r="U31" s="172">
        <f>SUM(U32:U38)</f>
        <v>19.850000000000001</v>
      </c>
      <c r="AE31" t="s">
        <v>84</v>
      </c>
    </row>
    <row r="32" spans="1:60" ht="33.75" outlineLevel="1" x14ac:dyDescent="0.2">
      <c r="A32" s="161">
        <v>10</v>
      </c>
      <c r="B32" s="168" t="s">
        <v>122</v>
      </c>
      <c r="C32" s="199" t="s">
        <v>123</v>
      </c>
      <c r="D32" s="170" t="s">
        <v>124</v>
      </c>
      <c r="E32" s="175">
        <v>6.5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0">
        <v>0.19520000000000001</v>
      </c>
      <c r="O32" s="170">
        <f>ROUND(E32*N32,5)</f>
        <v>1.2687999999999999</v>
      </c>
      <c r="P32" s="170">
        <v>0</v>
      </c>
      <c r="Q32" s="170">
        <f>ROUND(E32*P32,5)</f>
        <v>0</v>
      </c>
      <c r="R32" s="170"/>
      <c r="S32" s="170"/>
      <c r="T32" s="171">
        <v>0.27200000000000002</v>
      </c>
      <c r="U32" s="170">
        <f>ROUND(E32*T32,2)</f>
        <v>1.77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93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ht="22.5" outlineLevel="1" x14ac:dyDescent="0.2">
      <c r="A33" s="161">
        <v>11</v>
      </c>
      <c r="B33" s="168" t="s">
        <v>125</v>
      </c>
      <c r="C33" s="199" t="s">
        <v>126</v>
      </c>
      <c r="D33" s="170" t="s">
        <v>124</v>
      </c>
      <c r="E33" s="175">
        <v>62.5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0">
        <v>0.26940999999999998</v>
      </c>
      <c r="O33" s="170">
        <f>ROUND(E33*N33,5)</f>
        <v>16.83813</v>
      </c>
      <c r="P33" s="170">
        <v>0</v>
      </c>
      <c r="Q33" s="170">
        <f>ROUND(E33*P33,5)</f>
        <v>0</v>
      </c>
      <c r="R33" s="170"/>
      <c r="S33" s="170"/>
      <c r="T33" s="171">
        <v>0.27200000000000002</v>
      </c>
      <c r="U33" s="170">
        <f>ROUND(E33*T33,2)</f>
        <v>17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93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68"/>
      <c r="C34" s="201" t="s">
        <v>127</v>
      </c>
      <c r="D34" s="174"/>
      <c r="E34" s="177">
        <v>62.5</v>
      </c>
      <c r="F34" s="179"/>
      <c r="G34" s="179"/>
      <c r="H34" s="179"/>
      <c r="I34" s="179"/>
      <c r="J34" s="179"/>
      <c r="K34" s="179"/>
      <c r="L34" s="179"/>
      <c r="M34" s="179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95</v>
      </c>
      <c r="AF34" s="160">
        <v>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12</v>
      </c>
      <c r="B35" s="168" t="s">
        <v>128</v>
      </c>
      <c r="C35" s="199" t="s">
        <v>129</v>
      </c>
      <c r="D35" s="170" t="s">
        <v>124</v>
      </c>
      <c r="E35" s="175">
        <v>29.2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3.6999999999999998E-2</v>
      </c>
      <c r="U35" s="170">
        <f>ROUND(E35*T35,2)</f>
        <v>1.08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93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/>
      <c r="B36" s="168"/>
      <c r="C36" s="201" t="s">
        <v>130</v>
      </c>
      <c r="D36" s="174"/>
      <c r="E36" s="177">
        <v>4.5</v>
      </c>
      <c r="F36" s="179"/>
      <c r="G36" s="179"/>
      <c r="H36" s="179"/>
      <c r="I36" s="179"/>
      <c r="J36" s="179"/>
      <c r="K36" s="179"/>
      <c r="L36" s="179"/>
      <c r="M36" s="179"/>
      <c r="N36" s="170"/>
      <c r="O36" s="170"/>
      <c r="P36" s="170"/>
      <c r="Q36" s="170"/>
      <c r="R36" s="170"/>
      <c r="S36" s="170"/>
      <c r="T36" s="171"/>
      <c r="U36" s="170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95</v>
      </c>
      <c r="AF36" s="160">
        <v>0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/>
      <c r="B37" s="168"/>
      <c r="C37" s="201" t="s">
        <v>131</v>
      </c>
      <c r="D37" s="174"/>
      <c r="E37" s="177">
        <v>3</v>
      </c>
      <c r="F37" s="179"/>
      <c r="G37" s="179"/>
      <c r="H37" s="179"/>
      <c r="I37" s="179"/>
      <c r="J37" s="179"/>
      <c r="K37" s="179"/>
      <c r="L37" s="179"/>
      <c r="M37" s="179"/>
      <c r="N37" s="170"/>
      <c r="O37" s="170"/>
      <c r="P37" s="170"/>
      <c r="Q37" s="170"/>
      <c r="R37" s="170"/>
      <c r="S37" s="170"/>
      <c r="T37" s="171"/>
      <c r="U37" s="170"/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95</v>
      </c>
      <c r="AF37" s="160">
        <v>0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88"/>
      <c r="B38" s="189"/>
      <c r="C38" s="202" t="s">
        <v>132</v>
      </c>
      <c r="D38" s="190"/>
      <c r="E38" s="191">
        <v>21.7</v>
      </c>
      <c r="F38" s="192"/>
      <c r="G38" s="192"/>
      <c r="H38" s="192"/>
      <c r="I38" s="192"/>
      <c r="J38" s="192"/>
      <c r="K38" s="192"/>
      <c r="L38" s="192"/>
      <c r="M38" s="192"/>
      <c r="N38" s="193"/>
      <c r="O38" s="193"/>
      <c r="P38" s="193"/>
      <c r="Q38" s="193"/>
      <c r="R38" s="193"/>
      <c r="S38" s="193"/>
      <c r="T38" s="194"/>
      <c r="U38" s="193"/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95</v>
      </c>
      <c r="AF38" s="160">
        <v>0</v>
      </c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x14ac:dyDescent="0.2">
      <c r="A39" s="6"/>
      <c r="B39" s="7" t="s">
        <v>133</v>
      </c>
      <c r="C39" s="203" t="s">
        <v>133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v>15</v>
      </c>
      <c r="AD39">
        <v>21</v>
      </c>
    </row>
    <row r="40" spans="1:60" x14ac:dyDescent="0.2">
      <c r="A40" s="195"/>
      <c r="B40" s="196">
        <v>26</v>
      </c>
      <c r="C40" s="204" t="s">
        <v>133</v>
      </c>
      <c r="D40" s="197"/>
      <c r="E40" s="197"/>
      <c r="F40" s="197"/>
      <c r="G40" s="198">
        <f>G8+G11+G31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AC40">
        <f>SUMIF(L7:L38,AC39,G7:G38)</f>
        <v>0</v>
      </c>
      <c r="AD40">
        <f>SUMIF(L7:L38,AD39,G7:G38)</f>
        <v>0</v>
      </c>
      <c r="AE40" t="s">
        <v>134</v>
      </c>
    </row>
    <row r="41" spans="1:60" x14ac:dyDescent="0.2">
      <c r="A41" s="6"/>
      <c r="B41" s="7" t="s">
        <v>133</v>
      </c>
      <c r="C41" s="203" t="s">
        <v>133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6"/>
      <c r="B42" s="7" t="s">
        <v>133</v>
      </c>
      <c r="C42" s="203" t="s">
        <v>133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">
      <c r="A43" s="257">
        <v>33</v>
      </c>
      <c r="B43" s="257"/>
      <c r="C43" s="25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59"/>
      <c r="B44" s="260"/>
      <c r="C44" s="261"/>
      <c r="D44" s="260"/>
      <c r="E44" s="260"/>
      <c r="F44" s="260"/>
      <c r="G44" s="26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AE44" t="s">
        <v>135</v>
      </c>
    </row>
    <row r="45" spans="1:60" x14ac:dyDescent="0.2">
      <c r="A45" s="263"/>
      <c r="B45" s="264"/>
      <c r="C45" s="265"/>
      <c r="D45" s="264"/>
      <c r="E45" s="264"/>
      <c r="F45" s="264"/>
      <c r="G45" s="26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63"/>
      <c r="B46" s="264"/>
      <c r="C46" s="265"/>
      <c r="D46" s="264"/>
      <c r="E46" s="264"/>
      <c r="F46" s="264"/>
      <c r="G46" s="26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263"/>
      <c r="B47" s="264"/>
      <c r="C47" s="265"/>
      <c r="D47" s="264"/>
      <c r="E47" s="264"/>
      <c r="F47" s="264"/>
      <c r="G47" s="26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267"/>
      <c r="B48" s="268"/>
      <c r="C48" s="269"/>
      <c r="D48" s="268"/>
      <c r="E48" s="268"/>
      <c r="F48" s="268"/>
      <c r="G48" s="27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 x14ac:dyDescent="0.2">
      <c r="A49" s="6"/>
      <c r="B49" s="7" t="s">
        <v>133</v>
      </c>
      <c r="C49" s="203" t="s">
        <v>133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C50" s="205"/>
      <c r="AE50" t="s">
        <v>136</v>
      </c>
    </row>
  </sheetData>
  <mergeCells count="9">
    <mergeCell ref="C23:G23"/>
    <mergeCell ref="A43:C43"/>
    <mergeCell ref="A44:G48"/>
    <mergeCell ref="A1:G1"/>
    <mergeCell ref="C2:G2"/>
    <mergeCell ref="C3:G3"/>
    <mergeCell ref="C4:G4"/>
    <mergeCell ref="C10:G10"/>
    <mergeCell ref="C22:G2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Haas Jan</cp:lastModifiedBy>
  <cp:lastPrinted>2014-02-28T09:52:57Z</cp:lastPrinted>
  <dcterms:created xsi:type="dcterms:W3CDTF">2009-04-08T07:15:50Z</dcterms:created>
  <dcterms:modified xsi:type="dcterms:W3CDTF">2016-10-03T14:47:08Z</dcterms:modified>
</cp:coreProperties>
</file>