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23" i="2"/>
  <c r="J23" s="1"/>
  <c r="I21"/>
  <c r="J21" s="1"/>
  <c r="I19"/>
  <c r="J19" s="1"/>
  <c r="I17"/>
  <c r="J17" s="1"/>
  <c r="I15"/>
  <c r="J15" s="1"/>
  <c r="I13"/>
  <c r="J13" s="1"/>
  <c r="I11"/>
  <c r="J11" s="1"/>
  <c r="I9"/>
  <c r="J9" s="1"/>
  <c r="I7"/>
  <c r="J7" s="1"/>
  <c r="I4" l="1"/>
  <c r="I2"/>
  <c r="I3" l="1"/>
</calcChain>
</file>

<file path=xl/sharedStrings.xml><?xml version="1.0" encoding="utf-8"?>
<sst xmlns="http://schemas.openxmlformats.org/spreadsheetml/2006/main" count="107" uniqueCount="47">
  <si>
    <t>Celkem bez DPH</t>
  </si>
  <si>
    <t>DPH 21%</t>
  </si>
  <si>
    <t>ks</t>
  </si>
  <si>
    <t>DPH</t>
  </si>
  <si>
    <t>NÁZEV</t>
  </si>
  <si>
    <t>popis</t>
  </si>
  <si>
    <t>cena bez DPH</t>
  </si>
  <si>
    <t>cena celkem s DPH</t>
  </si>
  <si>
    <t>cena celkem bez DPH</t>
  </si>
  <si>
    <t>Celkem s DPH</t>
  </si>
  <si>
    <t>cena celkem
 s DPH</t>
  </si>
  <si>
    <t>416 - Učebna jazyků - Předběžný rozpočet IROP</t>
  </si>
  <si>
    <t>1)</t>
  </si>
  <si>
    <t>Stůl pro učitele</t>
  </si>
  <si>
    <t/>
  </si>
  <si>
    <t>21%</t>
  </si>
  <si>
    <t>Učitelská katedra</t>
  </si>
  <si>
    <t>2)</t>
  </si>
  <si>
    <t>Stůl pro žáky</t>
  </si>
  <si>
    <t>Žákovský jazykový stůl dvoumístný</t>
  </si>
  <si>
    <t>3)</t>
  </si>
  <si>
    <t>Židle pro učitele</t>
  </si>
  <si>
    <t>Židle pro žáky</t>
  </si>
  <si>
    <t>Židle s plastovým šálovým sedákem, na kovové podnoži, s kluzáky, ergonomické pružné sezení. Pohodlné ergonomické sezení na tvarovaném šálovém sedáku, omyvatelný, stohovatelné, umožňuje sedět oboustranně.</t>
  </si>
  <si>
    <t>5)</t>
  </si>
  <si>
    <t>Skříň B</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</si>
  <si>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</si>
  <si>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6)</t>
  </si>
  <si>
    <t>Jazyková laboratoř</t>
  </si>
  <si>
    <t>7)</t>
  </si>
  <si>
    <t>Nástěnka</t>
  </si>
  <si>
    <t>8)</t>
  </si>
  <si>
    <t>Trojůhelníková Pracovní deska</t>
  </si>
  <si>
    <t>4)</t>
  </si>
  <si>
    <t>9)</t>
  </si>
  <si>
    <t>Dopravní a jiné náklady</t>
  </si>
  <si>
    <t>Učitelská otočná židle na kolečkách s područkami, nosnost 160kg. T-synchronní mechanismus,horizontální posuv sedáku,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</si>
  <si>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 xml:space="preserve">Trojúhelníková pracovní deska mezi žákovské jazykové stoly </t>
  </si>
  <si>
    <t xml:space="preserve">Textilní nástěnka. Obdélníková textilní nástěnka š150 x v120cm, Rozměr 150x120cm, textil nalepen z obou stran nástěnky, složení sendvič tl. 22mm umožňující zapíchnout celý špendlík, Rám nástěnky je z hliníku v Bílé barvě, včetně bílých plastových hloubkově probarvených rohů s přípravou pro zavěšení na stěnu. </t>
  </si>
  <si>
    <t>Požadavky k nástěnkám:</t>
  </si>
  <si>
    <t xml:space="preserve">Montáž všech komponentů autorizovaným montážním partnerem výrobce nástěnky, který se prokáže platným potvrzením výrobce.
Zajištění záručního i pozáručního servisu autorizovaným partnerem výrobce nástěnky. 
Prodloužená záruka po registraci produktů u výrobce nástěnky na 5 let.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</si>
  <si>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Požadavky na realizaci:</t>
  </si>
  <si>
    <t>Učitelský stůl pro psaní s rozměry š180xh70xv76cm. Jackelová konstrukce 40x20mm s komaxitovou úpravou. Zadní a boční desky stolu z laminované dřevotřísky tl. 18mm s olepenými hranami ABS 0,5mm technologií PUR vložené do uzavřené kovové konstrukce. Desky chráněné ze všech čtyř stran. Pracovní deska z laminované dřevotřísky tl. 18mm s olepenými hranami ABS 2,0mm technologií PUR.Skříňka pro PC tower uzamykatelná.Skříňka namontovaná v učitelském nebo žákovském počítačovém stolu, určená pro PC tower. Krytování z laminované dřevotřísky olepené ABS hranou 0,5mm technologií PUR, dvířka jsou uzamykatelná, otevírání 90° olepeny hranou ABS 2,0mm technologií PUR.Skříňka pro PC tower uzamykatelná Skříňka na techniku s policí a roletkou. Rozměr š70xh66xv69cm. Skříňka v učitelském  stole. Korpus z laminované dřevotřísky tl. 18mm, olepené 0,5mm ABS hranou technologií PUR. Dvě police přestavitelné, vrtáno průběžně po celé výšce skříňky. Posuvná roletka v přední části se zámkem. Skříňka s hliníkovými větracími mřížkami.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 1x zásuvka 230V s přepěťovou ochranou, 3x zásuvka 230V, 1x zásuvka RJ 45. Revize elektroinstalace. Napojení instalací z podlahové instalační krabice, zakrytování hlavních rozvodů.</t>
  </si>
  <si>
    <t>Žákovský stůl dvoumístný o rozměrech š130 x h60cm s pracovní deskou z laminované dřevotřísky 25mm ohraněná hranou ABS 2,0mm, stolová podnož s komaxitovou povrchovou úpravou RAL, standardně bez krytu boku, se spojovací mostem z laminované dřevotřísky. 2x Zásuvka 230V. Napojení instalací z podlahové instalační krabice, zakrytování hlavních rozvodů.</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</si>
  <si>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</si>
  <si>
    <t>Jazyková laboratoř 24+1:
- 1ks řídicí jednotka, ovládací pult
- 25ks sluchátek s mikrofonem a se zvýšenou odolností
- 1ks prodlužovací kabel vinutý
- 24ks prodlužovací kabel student
- 1ks SW k jazykové učebně
Funkce jazykové laboratoře: 
individuální odposlech zadaného žáka, identifikace odposlechu, univerzální vstup externího audia
možnost připojení externích, audiodabing externího vstupu, připojení  externích zdrojů, dělení žáků do dvou skupin, možnost připojení do jiné učebny, 
možnost párování studentů,jmenný seznam studentů všech tříd, reálné uspořádání dispozice učebny, libovolné párování studentů, 
Sluchátka s regulací hlasitosti - 
Speciálně navržená sluchátka byla inovována, dle požadavků zákazníků, kde byla předána nová funkce: Individuální regulace hlasitosti digitálním zesilovačem ovládaným dvěma tlačítky na vnějším krytu sluchátka. Zesilování zvukového signálu může zásadně pomoci žákům se sluchovou vadou, kteří mohou individuálně přizpůsobit hlasitost programu svým potřebám. Speciálně navržená sluchátka pro nepřetržitý provoz v jazykových laboratořích, kde je kladen velký důraz na spolehlivost a robustnost v kombinaci s vysokým komfortem. Velké náušníky z imitace kůže umožňují nejlepší komfort i pro dlouhé poslechy. Mikrofon je proveden s vynikajícím odpružením a umožňuje rychlé a lehké nastavení vzdálenosti mikrofonu od úst. Sluchátka jsou k jazykové laboratoři připojeny flexibilním kulatým kabelem s ocelovou, která zaručuje dlouhou životnost a omezuje uzlování kabelu.
Vlastnosti sluchátek: vysoká mechanická odolnost
odolnost proti pádu, rozsednutí, kroucení
dynamický mikrofon v držáku s tvarovou pamětí
velké náušníky, regulace hlasitosti přímo na sluchátku.</t>
  </si>
  <si>
    <t>Jazyková Laboratoř  
referenční produkt: Jazyková laboratoř Consett Pair 24+1, sluchátka German Maestro 800</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</si>
</sst>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3">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9" fillId="2" borderId="2" xfId="0" applyFont="1" applyFill="1" applyBorder="1" applyAlignment="1">
      <alignment horizontal="left" vertical="top"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6">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8"/>
  <sheetViews>
    <sheetView tabSelected="1" zoomScale="89" zoomScaleNormal="89"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73.28515625" style="2" customWidth="1"/>
    <col min="7" max="7" width="12.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40">
        <f>SUM(I7:I24)</f>
        <v>0</v>
      </c>
      <c r="J2" s="40"/>
      <c r="K2" s="29"/>
      <c r="L2" s="29"/>
      <c r="M2" s="29"/>
      <c r="N2" s="29"/>
      <c r="O2" s="29"/>
      <c r="P2" s="29"/>
      <c r="Q2" s="29"/>
      <c r="R2" s="29"/>
      <c r="S2" s="29"/>
      <c r="T2" s="24"/>
      <c r="U2" s="24"/>
      <c r="V2" s="24"/>
    </row>
    <row r="3" spans="1:22" s="1" customFormat="1">
      <c r="A3" s="6"/>
      <c r="B3" s="4"/>
      <c r="C3" s="4"/>
      <c r="D3" s="7"/>
      <c r="E3" s="6"/>
      <c r="F3" s="15" t="s">
        <v>1</v>
      </c>
      <c r="G3" s="31"/>
      <c r="H3" s="31"/>
      <c r="I3" s="41">
        <f>I4-I2</f>
        <v>0</v>
      </c>
      <c r="J3" s="41"/>
      <c r="K3" s="29"/>
      <c r="L3" s="29"/>
      <c r="M3" s="29"/>
      <c r="N3" s="29"/>
      <c r="O3" s="29"/>
      <c r="P3" s="29"/>
      <c r="Q3" s="29"/>
      <c r="R3" s="29"/>
      <c r="S3" s="29"/>
      <c r="T3" s="24"/>
      <c r="U3" s="24"/>
      <c r="V3" s="24"/>
    </row>
    <row r="4" spans="1:22" s="1" customFormat="1">
      <c r="A4" s="6"/>
      <c r="B4" s="4"/>
      <c r="C4" s="4"/>
      <c r="D4" s="7"/>
      <c r="E4" s="6"/>
      <c r="F4" s="16" t="s">
        <v>9</v>
      </c>
      <c r="G4" s="33"/>
      <c r="H4" s="33"/>
      <c r="I4" s="42">
        <f>SUM(J7:J24)</f>
        <v>0</v>
      </c>
      <c r="J4" s="42"/>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42660</v>
      </c>
      <c r="L7" s="29">
        <v>51618.600000000006</v>
      </c>
      <c r="N7" s="29">
        <v>1</v>
      </c>
    </row>
    <row r="8" spans="1:22" ht="403.5" customHeight="1">
      <c r="A8" s="21" t="s">
        <v>14</v>
      </c>
      <c r="B8" s="22"/>
      <c r="C8" s="9"/>
      <c r="D8" s="9" t="s">
        <v>16</v>
      </c>
      <c r="E8" s="9" t="s">
        <v>42</v>
      </c>
      <c r="F8" s="10"/>
      <c r="G8" s="18"/>
      <c r="H8" s="20" t="s">
        <v>14</v>
      </c>
      <c r="I8" s="18" t="s">
        <v>14</v>
      </c>
      <c r="J8" s="34" t="s">
        <v>14</v>
      </c>
      <c r="M8" s="29">
        <v>1</v>
      </c>
      <c r="O8" s="29">
        <v>1</v>
      </c>
      <c r="P8" s="29">
        <v>8990</v>
      </c>
      <c r="Q8" s="29" t="s">
        <v>15</v>
      </c>
      <c r="R8" s="29">
        <v>8990</v>
      </c>
      <c r="S8" s="29">
        <v>10877.9</v>
      </c>
    </row>
    <row r="9" spans="1:22">
      <c r="A9" s="21" t="s">
        <v>17</v>
      </c>
      <c r="B9" s="22" t="s">
        <v>18</v>
      </c>
      <c r="C9" s="9"/>
      <c r="D9" s="9"/>
      <c r="E9" s="9" t="s">
        <v>14</v>
      </c>
      <c r="F9" s="10">
        <v>10</v>
      </c>
      <c r="G9" s="18"/>
      <c r="H9" s="20">
        <v>0.21</v>
      </c>
      <c r="I9" s="18">
        <f>G9*F9</f>
        <v>0</v>
      </c>
      <c r="J9" s="34">
        <f>I9*1.21</f>
        <v>0</v>
      </c>
      <c r="K9" s="29">
        <v>90820</v>
      </c>
      <c r="L9" s="29">
        <v>109892.2</v>
      </c>
      <c r="N9" s="29">
        <v>2</v>
      </c>
    </row>
    <row r="10" spans="1:22" ht="97.5" customHeight="1">
      <c r="A10" s="21" t="s">
        <v>14</v>
      </c>
      <c r="B10" s="22"/>
      <c r="C10" s="9"/>
      <c r="D10" s="9" t="s">
        <v>19</v>
      </c>
      <c r="E10" s="9" t="s">
        <v>43</v>
      </c>
      <c r="F10" s="10"/>
      <c r="G10" s="18"/>
      <c r="H10" s="20" t="s">
        <v>14</v>
      </c>
      <c r="I10" s="18" t="s">
        <v>14</v>
      </c>
      <c r="J10" s="34" t="s">
        <v>14</v>
      </c>
      <c r="M10" s="29">
        <v>2</v>
      </c>
      <c r="O10" s="29">
        <v>10</v>
      </c>
      <c r="P10" s="29">
        <v>6350</v>
      </c>
      <c r="Q10" s="29" t="s">
        <v>15</v>
      </c>
      <c r="R10" s="29">
        <v>63500</v>
      </c>
      <c r="S10" s="29">
        <v>76835</v>
      </c>
    </row>
    <row r="11" spans="1:22">
      <c r="A11" s="21" t="s">
        <v>20</v>
      </c>
      <c r="B11" s="22" t="s">
        <v>32</v>
      </c>
      <c r="C11" s="9"/>
      <c r="D11" s="9"/>
      <c r="E11" s="9"/>
      <c r="F11" s="10">
        <v>3</v>
      </c>
      <c r="G11" s="18"/>
      <c r="H11" s="20">
        <v>0.21</v>
      </c>
      <c r="I11" s="18">
        <f>G11*F11</f>
        <v>0</v>
      </c>
      <c r="J11" s="34">
        <f>I11*1.21</f>
        <v>0</v>
      </c>
    </row>
    <row r="12" spans="1:22" ht="25.5">
      <c r="A12" s="21"/>
      <c r="B12" s="22"/>
      <c r="C12" s="9"/>
      <c r="D12" s="9" t="s">
        <v>37</v>
      </c>
      <c r="E12" s="9"/>
      <c r="F12" s="10"/>
      <c r="G12" s="18"/>
      <c r="H12" s="20"/>
      <c r="I12" s="18"/>
      <c r="J12" s="34"/>
    </row>
    <row r="13" spans="1:22">
      <c r="A13" s="21" t="s">
        <v>33</v>
      </c>
      <c r="B13" s="22" t="s">
        <v>22</v>
      </c>
      <c r="C13" s="9"/>
      <c r="D13" s="9"/>
      <c r="E13" s="9" t="s">
        <v>14</v>
      </c>
      <c r="F13" s="10">
        <v>23</v>
      </c>
      <c r="G13" s="18"/>
      <c r="H13" s="20">
        <v>0.21</v>
      </c>
      <c r="I13" s="18">
        <f>G13*F13</f>
        <v>0</v>
      </c>
      <c r="J13" s="34">
        <f>I13*1.21</f>
        <v>0</v>
      </c>
      <c r="K13" s="29">
        <v>56930</v>
      </c>
      <c r="L13" s="29">
        <v>68885.299999999988</v>
      </c>
      <c r="N13" s="29">
        <v>3</v>
      </c>
    </row>
    <row r="14" spans="1:22" ht="63.75" customHeight="1">
      <c r="A14" s="21" t="s">
        <v>14</v>
      </c>
      <c r="B14" s="22"/>
      <c r="C14" s="9" t="s">
        <v>14</v>
      </c>
      <c r="D14" s="9" t="s">
        <v>22</v>
      </c>
      <c r="E14" s="9" t="s">
        <v>23</v>
      </c>
      <c r="F14" s="10"/>
      <c r="G14" s="18"/>
      <c r="H14" s="20" t="s">
        <v>14</v>
      </c>
      <c r="I14" s="18" t="s">
        <v>14</v>
      </c>
      <c r="J14" s="34" t="s">
        <v>14</v>
      </c>
      <c r="M14" s="29">
        <v>3</v>
      </c>
      <c r="O14" s="29">
        <v>23</v>
      </c>
      <c r="P14" s="29">
        <v>2280</v>
      </c>
      <c r="Q14" s="29" t="s">
        <v>15</v>
      </c>
      <c r="R14" s="29">
        <v>52440</v>
      </c>
      <c r="S14" s="29">
        <v>63452.399999999994</v>
      </c>
    </row>
    <row r="15" spans="1:22">
      <c r="A15" s="21" t="s">
        <v>24</v>
      </c>
      <c r="B15" s="22" t="s">
        <v>21</v>
      </c>
      <c r="C15" s="9"/>
      <c r="D15" s="9"/>
      <c r="E15" s="9"/>
      <c r="F15" s="10">
        <v>1</v>
      </c>
      <c r="G15" s="18"/>
      <c r="H15" s="20">
        <v>0.21</v>
      </c>
      <c r="I15" s="18">
        <f>G15*F15</f>
        <v>0</v>
      </c>
      <c r="J15" s="34">
        <f>I15*1.21</f>
        <v>0</v>
      </c>
    </row>
    <row r="16" spans="1:22" ht="140.25" customHeight="1">
      <c r="A16" s="21" t="s">
        <v>14</v>
      </c>
      <c r="B16" s="22"/>
      <c r="C16" s="9"/>
      <c r="D16" s="9" t="s">
        <v>21</v>
      </c>
      <c r="E16" s="9" t="s">
        <v>36</v>
      </c>
      <c r="F16" s="10"/>
      <c r="G16" s="18"/>
      <c r="H16" s="20" t="s">
        <v>14</v>
      </c>
      <c r="I16" s="18" t="s">
        <v>14</v>
      </c>
      <c r="J16" s="34" t="s">
        <v>14</v>
      </c>
      <c r="M16" s="29">
        <v>3</v>
      </c>
      <c r="O16" s="29">
        <v>1</v>
      </c>
      <c r="P16" s="29">
        <v>4490</v>
      </c>
      <c r="Q16" s="29" t="s">
        <v>15</v>
      </c>
      <c r="R16" s="29">
        <v>4490</v>
      </c>
      <c r="S16" s="29">
        <v>5432.9</v>
      </c>
    </row>
    <row r="17" spans="1:19">
      <c r="A17" s="21" t="s">
        <v>27</v>
      </c>
      <c r="B17" s="22" t="s">
        <v>25</v>
      </c>
      <c r="C17" s="9"/>
      <c r="D17" s="9"/>
      <c r="E17" s="9" t="s">
        <v>14</v>
      </c>
      <c r="F17" s="10">
        <v>2</v>
      </c>
      <c r="G17" s="18"/>
      <c r="H17" s="20">
        <v>0.21</v>
      </c>
      <c r="I17" s="18">
        <f>G17*F17</f>
        <v>0</v>
      </c>
      <c r="J17" s="34">
        <f>I17*1.21</f>
        <v>0</v>
      </c>
      <c r="K17" s="29">
        <v>16780</v>
      </c>
      <c r="L17" s="29">
        <v>20303.8</v>
      </c>
      <c r="N17" s="29">
        <v>5</v>
      </c>
    </row>
    <row r="18" spans="1:19" ht="114.75" customHeight="1">
      <c r="A18" s="21" t="s">
        <v>14</v>
      </c>
      <c r="B18" s="22"/>
      <c r="C18" s="9" t="s">
        <v>14</v>
      </c>
      <c r="D18" s="9" t="s">
        <v>25</v>
      </c>
      <c r="E18" s="9" t="s">
        <v>26</v>
      </c>
      <c r="F18" s="10"/>
      <c r="G18" s="18"/>
      <c r="H18" s="20" t="s">
        <v>14</v>
      </c>
      <c r="I18" s="18" t="s">
        <v>14</v>
      </c>
      <c r="J18" s="34" t="s">
        <v>14</v>
      </c>
      <c r="M18" s="29">
        <v>5</v>
      </c>
      <c r="O18" s="29">
        <v>2</v>
      </c>
      <c r="P18" s="29">
        <v>8390</v>
      </c>
      <c r="Q18" s="29" t="s">
        <v>15</v>
      </c>
      <c r="R18" s="29">
        <v>16780</v>
      </c>
      <c r="S18" s="29">
        <v>20303.8</v>
      </c>
    </row>
    <row r="19" spans="1:19">
      <c r="A19" s="21" t="s">
        <v>29</v>
      </c>
      <c r="B19" s="22" t="s">
        <v>28</v>
      </c>
      <c r="C19" s="9"/>
      <c r="D19" s="9"/>
      <c r="E19" s="9" t="s">
        <v>14</v>
      </c>
      <c r="F19" s="10">
        <v>1</v>
      </c>
      <c r="G19" s="18"/>
      <c r="H19" s="20">
        <v>0.21</v>
      </c>
      <c r="I19" s="18">
        <f>G19*F19</f>
        <v>0</v>
      </c>
      <c r="J19" s="34">
        <f>I19*1.21</f>
        <v>0</v>
      </c>
      <c r="K19" s="29">
        <v>131590</v>
      </c>
      <c r="L19" s="29">
        <v>159223.9</v>
      </c>
      <c r="N19" s="29">
        <v>6</v>
      </c>
    </row>
    <row r="20" spans="1:19" ht="409.5" customHeight="1">
      <c r="A20" s="21" t="s">
        <v>14</v>
      </c>
      <c r="B20" s="22"/>
      <c r="C20" s="9" t="s">
        <v>14</v>
      </c>
      <c r="D20" s="9" t="s">
        <v>46</v>
      </c>
      <c r="E20" s="9" t="s">
        <v>45</v>
      </c>
      <c r="F20" s="10"/>
      <c r="G20" s="18"/>
      <c r="H20" s="20" t="s">
        <v>14</v>
      </c>
      <c r="I20" s="18" t="s">
        <v>14</v>
      </c>
      <c r="J20" s="34" t="s">
        <v>14</v>
      </c>
      <c r="M20" s="29">
        <v>6</v>
      </c>
      <c r="O20" s="29">
        <v>1</v>
      </c>
      <c r="P20" s="29">
        <v>131590</v>
      </c>
      <c r="Q20" s="29" t="s">
        <v>15</v>
      </c>
      <c r="R20" s="29">
        <v>131590</v>
      </c>
      <c r="S20" s="29">
        <v>159223.9</v>
      </c>
    </row>
    <row r="21" spans="1:19">
      <c r="A21" s="21" t="s">
        <v>31</v>
      </c>
      <c r="B21" s="22" t="s">
        <v>30</v>
      </c>
      <c r="C21" s="9"/>
      <c r="D21" s="9"/>
      <c r="E21" s="9" t="s">
        <v>14</v>
      </c>
      <c r="F21" s="10">
        <v>1</v>
      </c>
      <c r="G21" s="18"/>
      <c r="H21" s="20">
        <v>0.21</v>
      </c>
      <c r="I21" s="18">
        <f>G21*F21</f>
        <v>0</v>
      </c>
      <c r="J21" s="34">
        <f>I21*1.21</f>
        <v>0</v>
      </c>
      <c r="K21" s="29">
        <v>3390</v>
      </c>
      <c r="L21" s="29">
        <v>4101.8999999999996</v>
      </c>
      <c r="N21" s="29">
        <v>7</v>
      </c>
    </row>
    <row r="22" spans="1:19" ht="76.5" customHeight="1">
      <c r="A22" s="21" t="s">
        <v>14</v>
      </c>
      <c r="B22" s="22"/>
      <c r="C22" s="9" t="s">
        <v>14</v>
      </c>
      <c r="D22" s="9" t="s">
        <v>30</v>
      </c>
      <c r="E22" s="35" t="s">
        <v>38</v>
      </c>
      <c r="F22" s="10"/>
      <c r="G22" s="18"/>
      <c r="H22" s="20" t="s">
        <v>14</v>
      </c>
      <c r="I22" s="18" t="s">
        <v>14</v>
      </c>
      <c r="J22" s="34" t="s">
        <v>14</v>
      </c>
      <c r="M22" s="29">
        <v>7</v>
      </c>
      <c r="O22" s="29">
        <v>1</v>
      </c>
      <c r="P22" s="29">
        <v>3390</v>
      </c>
      <c r="Q22" s="29" t="s">
        <v>15</v>
      </c>
      <c r="R22" s="29">
        <v>3390</v>
      </c>
      <c r="S22" s="29">
        <v>4101.8999999999996</v>
      </c>
    </row>
    <row r="23" spans="1:19">
      <c r="A23" s="21" t="s">
        <v>34</v>
      </c>
      <c r="B23" s="22" t="s">
        <v>35</v>
      </c>
      <c r="C23" s="9"/>
      <c r="D23" s="9"/>
      <c r="E23" s="9" t="s">
        <v>14</v>
      </c>
      <c r="F23" s="10">
        <v>1</v>
      </c>
      <c r="G23" s="18"/>
      <c r="H23" s="20">
        <v>0.21</v>
      </c>
      <c r="I23" s="18">
        <f>G23*F23</f>
        <v>0</v>
      </c>
      <c r="J23" s="34">
        <f>I23*1.21</f>
        <v>0</v>
      </c>
      <c r="K23" s="29">
        <v>17120</v>
      </c>
      <c r="L23" s="29">
        <v>20715.2</v>
      </c>
      <c r="N23" s="29">
        <v>8</v>
      </c>
    </row>
    <row r="24" spans="1:19">
      <c r="A24" s="21" t="s">
        <v>14</v>
      </c>
      <c r="B24" s="22"/>
      <c r="C24" s="9" t="s">
        <v>14</v>
      </c>
      <c r="D24" s="9" t="s">
        <v>35</v>
      </c>
      <c r="E24" s="9"/>
      <c r="F24" s="10"/>
      <c r="G24" s="18" t="s">
        <v>14</v>
      </c>
      <c r="H24" s="20" t="s">
        <v>14</v>
      </c>
      <c r="I24" s="18" t="s">
        <v>14</v>
      </c>
      <c r="J24" s="34" t="s">
        <v>14</v>
      </c>
      <c r="M24" s="29">
        <v>8</v>
      </c>
      <c r="O24" s="29">
        <v>1</v>
      </c>
      <c r="P24" s="29">
        <v>2390</v>
      </c>
      <c r="Q24" s="29" t="s">
        <v>15</v>
      </c>
      <c r="R24" s="29">
        <v>2390</v>
      </c>
      <c r="S24" s="29">
        <v>2891.9</v>
      </c>
    </row>
    <row r="25" spans="1:19" ht="21" thickBot="1"/>
    <row r="26" spans="1:19" ht="355.5" customHeight="1" thickBot="1">
      <c r="B26" s="36" t="s">
        <v>39</v>
      </c>
      <c r="C26" s="37"/>
      <c r="D26" s="38" t="s">
        <v>40</v>
      </c>
      <c r="E26" s="39"/>
    </row>
    <row r="27" spans="1:19" ht="21" thickBot="1"/>
    <row r="28" spans="1:19" ht="128.25" thickBot="1">
      <c r="B28" s="36" t="s">
        <v>41</v>
      </c>
      <c r="C28" s="37"/>
      <c r="D28" s="38" t="s">
        <v>44</v>
      </c>
      <c r="E28" s="39"/>
    </row>
  </sheetData>
  <mergeCells count="3">
    <mergeCell ref="I2:J2"/>
    <mergeCell ref="I3:J3"/>
    <mergeCell ref="I4:J4"/>
  </mergeCells>
  <conditionalFormatting sqref="A7:J24">
    <cfRule type="expression" dxfId="15" priority="63">
      <formula>$M7=0</formula>
    </cfRule>
    <cfRule type="cellIs" dxfId="14" priority="64" operator="equal">
      <formula>0</formula>
    </cfRule>
  </conditionalFormatting>
  <conditionalFormatting sqref="G8:I8">
    <cfRule type="expression" dxfId="13" priority="61">
      <formula>$M8=0</formula>
    </cfRule>
    <cfRule type="cellIs" dxfId="12" priority="62" operator="equal">
      <formula>0</formula>
    </cfRule>
  </conditionalFormatting>
  <conditionalFormatting sqref="G8:I8">
    <cfRule type="expression" dxfId="11" priority="51">
      <formula>$M8=0</formula>
    </cfRule>
    <cfRule type="cellIs" dxfId="10" priority="52" operator="equal">
      <formula>0</formula>
    </cfRule>
  </conditionalFormatting>
  <conditionalFormatting sqref="F7">
    <cfRule type="expression" dxfId="9" priority="45">
      <formula>$M7=0</formula>
    </cfRule>
    <cfRule type="cellIs" dxfId="8" priority="46" operator="equal">
      <formula>0</formula>
    </cfRule>
  </conditionalFormatting>
  <conditionalFormatting sqref="F7">
    <cfRule type="expression" dxfId="7" priority="43">
      <formula>$M7=0</formula>
    </cfRule>
    <cfRule type="cellIs" dxfId="6" priority="44" operator="equal">
      <formula>0</formula>
    </cfRule>
  </conditionalFormatting>
  <conditionalFormatting sqref="A7:F24">
    <cfRule type="expression" dxfId="5" priority="5">
      <formula>$M7=0</formula>
    </cfRule>
    <cfRule type="cellIs" dxfId="4" priority="6" operator="equal">
      <formula>0</formula>
    </cfRule>
  </conditionalFormatting>
  <conditionalFormatting sqref="F7">
    <cfRule type="expression" dxfId="3" priority="3">
      <formula>$M7=0</formula>
    </cfRule>
    <cfRule type="cellIs" dxfId="2" priority="4" operator="equal">
      <formula>0</formula>
    </cfRule>
  </conditionalFormatting>
  <conditionalFormatting sqref="F7">
    <cfRule type="expression" dxfId="1" priority="1">
      <formula>$M7=0</formula>
    </cfRule>
    <cfRule type="cellIs" dxfId="0" priority="2" operator="equal">
      <formula>0</formula>
    </cfRule>
  </conditionalFormatting>
  <pageMargins left="0.47244094488188981" right="0.23622047244094491" top="0.78740157480314965" bottom="0" header="0.31496062992125984" footer="0.31496062992125984"/>
  <pageSetup paperSize="9" scale="7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AAF2C8-07A7-4BFC-BE3E-5A8E48D288C7}"/>
</file>

<file path=customXml/itemProps2.xml><?xml version="1.0" encoding="utf-8"?>
<ds:datastoreItem xmlns:ds="http://schemas.openxmlformats.org/officeDocument/2006/customXml" ds:itemID="{A59C4C48-5560-44A1-8EB3-B4B953F3B094}"/>
</file>

<file path=customXml/itemProps3.xml><?xml version="1.0" encoding="utf-8"?>
<ds:datastoreItem xmlns:ds="http://schemas.openxmlformats.org/officeDocument/2006/customXml" ds:itemID="{6B865D8E-57B9-4BD7-8F03-6528E4962F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2018-11-19T14:06:48Z</cp:lastPrinted>
  <dcterms:created xsi:type="dcterms:W3CDTF">2016-11-14T13:56:29Z</dcterms:created>
  <dcterms:modified xsi:type="dcterms:W3CDTF">2019-03-11T11:30:59Z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