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65428" yWindow="65428" windowWidth="23256" windowHeight="12720" activeTab="1"/>
  </bookViews>
  <sheets>
    <sheet name="Ú-V" sheetId="1" r:id="rId1"/>
    <sheet name="VV" sheetId="2" r:id="rId2"/>
  </sheets>
  <externalReferences>
    <externalReference r:id="rId5"/>
  </externalReferences>
  <definedNames>
    <definedName name="_xlnm.Print_Area" localSheetId="1">'VV'!$A$1:$H$156</definedName>
    <definedName name="Rozpočet1" localSheetId="1">'VV'!$B$2:$F$2</definedName>
    <definedName name="Rozpočet1_1" localSheetId="1">'VV'!#REF!</definedName>
    <definedName name="Rozpočet1_10" localSheetId="1">'VV'!#REF!</definedName>
    <definedName name="Rozpočet1_100" localSheetId="1">'VV'!$B$84:$F$84</definedName>
    <definedName name="Rozpočet1_101" localSheetId="1">'VV'!$B$70:$F$70</definedName>
    <definedName name="Rozpočet1_102" localSheetId="1">'VV'!#REF!</definedName>
    <definedName name="Rozpočet1_103" localSheetId="1">'VV'!#REF!</definedName>
    <definedName name="Rozpočet1_104" localSheetId="1">'VV'!#REF!</definedName>
    <definedName name="Rozpočet1_11" localSheetId="1">'VV'!#REF!</definedName>
    <definedName name="Rozpočet1_12" localSheetId="1">'VV'!#REF!</definedName>
    <definedName name="Rozpočet1_13" localSheetId="1">'VV'!#REF!</definedName>
    <definedName name="Rozpočet1_14" localSheetId="1">'VV'!#REF!</definedName>
    <definedName name="Rozpočet1_15" localSheetId="1">'VV'!#REF!</definedName>
    <definedName name="Rozpočet1_16" localSheetId="1">'VV'!#REF!</definedName>
    <definedName name="Rozpočet1_17" localSheetId="1">'VV'!#REF!</definedName>
    <definedName name="Rozpočet1_18" localSheetId="1">'VV'!#REF!</definedName>
    <definedName name="Rozpočet1_19" localSheetId="1">'VV'!#REF!</definedName>
    <definedName name="Rozpočet1_2" localSheetId="1">'VV'!#REF!</definedName>
    <definedName name="Rozpočet1_20" localSheetId="1">'VV'!#REF!</definedName>
    <definedName name="Rozpočet1_21" localSheetId="1">'VV'!#REF!</definedName>
    <definedName name="Rozpočet1_22" localSheetId="1">'VV'!#REF!</definedName>
    <definedName name="Rozpočet1_23" localSheetId="1">'VV'!#REF!</definedName>
    <definedName name="Rozpočet1_24" localSheetId="1">'VV'!#REF!</definedName>
    <definedName name="Rozpočet1_25" localSheetId="1">'VV'!#REF!</definedName>
    <definedName name="Rozpočet1_26" localSheetId="1">'VV'!#REF!</definedName>
    <definedName name="Rozpočet1_27" localSheetId="1">'VV'!#REF!</definedName>
    <definedName name="Rozpočet1_28" localSheetId="1">'VV'!#REF!</definedName>
    <definedName name="Rozpočet1_29" localSheetId="1">'VV'!#REF!</definedName>
    <definedName name="Rozpočet1_3" localSheetId="1">'VV'!#REF!</definedName>
    <definedName name="Rozpočet1_30" localSheetId="1">'VV'!#REF!</definedName>
    <definedName name="Rozpočet1_31" localSheetId="1">'VV'!#REF!</definedName>
    <definedName name="Rozpočet1_32" localSheetId="1">'VV'!#REF!</definedName>
    <definedName name="Rozpočet1_33" localSheetId="1">'VV'!#REF!</definedName>
    <definedName name="Rozpočet1_34" localSheetId="1">'VV'!#REF!</definedName>
    <definedName name="Rozpočet1_35" localSheetId="1">'VV'!#REF!</definedName>
    <definedName name="Rozpočet1_36" localSheetId="1">'VV'!#REF!</definedName>
    <definedName name="Rozpočet1_37" localSheetId="1">'VV'!#REF!</definedName>
    <definedName name="Rozpočet1_38" localSheetId="1">'VV'!#REF!</definedName>
    <definedName name="Rozpočet1_39" localSheetId="1">'VV'!#REF!</definedName>
    <definedName name="Rozpočet1_4" localSheetId="1">'VV'!#REF!</definedName>
    <definedName name="Rozpočet1_40" localSheetId="1">'VV'!#REF!</definedName>
    <definedName name="Rozpočet1_41" localSheetId="1">'VV'!#REF!</definedName>
    <definedName name="Rozpočet1_42" localSheetId="1">'VV'!$B$136:$F$136</definedName>
    <definedName name="Rozpočet1_5" localSheetId="1">'VV'!#REF!</definedName>
    <definedName name="Rozpočet1_6" localSheetId="1">'VV'!#REF!</definedName>
    <definedName name="Rozpočet1_7" localSheetId="1">'VV'!#REF!</definedName>
    <definedName name="Rozpočet1_76" localSheetId="1">'VV'!#REF!</definedName>
    <definedName name="Rozpočet1_77" localSheetId="1">'VV'!#REF!</definedName>
    <definedName name="Rozpočet1_78" localSheetId="1">'VV'!$B$114:$F$114</definedName>
    <definedName name="Rozpočet1_8" localSheetId="1">'VV'!#REF!</definedName>
    <definedName name="Rozpočet1_81" localSheetId="1">'VV'!#REF!</definedName>
    <definedName name="Rozpočet1_86" localSheetId="1">'VV'!#REF!</definedName>
    <definedName name="Rozpočet1_9" localSheetId="1">'VV'!#REF!</definedName>
    <definedName name="Rozpočet1_90" localSheetId="1">'VV'!#REF!</definedName>
    <definedName name="Rozpočet1_91" localSheetId="1">'VV'!#REF!</definedName>
    <definedName name="Rozpočet1_92" localSheetId="1">'VV'!#REF!</definedName>
    <definedName name="Rozpočet1_93" localSheetId="1">'VV'!$B$56:$F$56</definedName>
    <definedName name="Rozpočet1_94" localSheetId="1">'VV'!#REF!</definedName>
    <definedName name="Rozpočet1_95" localSheetId="1">'VV'!#REF!</definedName>
    <definedName name="Rozpočet1_99" localSheetId="1">'VV'!#REF!</definedName>
  </definedNames>
  <calcPr calcId="191029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Rozpočet11314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:xr16="http://schemas.microsoft.com/office/spreadsheetml/2017/revision16" xmlns="http://schemas.openxmlformats.org/spreadsheetml/2006/main" id="2" xr16:uid="{00000000-0015-0000-FFFF-FFFF01000000}" name="Rozpočet1211114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:xr16="http://schemas.microsoft.com/office/spreadsheetml/2017/revision16" xmlns="http://schemas.openxmlformats.org/spreadsheetml/2006/main" id="3" xr16:uid="{00000000-0015-0000-FFFF-FFFF02000000}" name="Rozpočet121224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:xr16="http://schemas.microsoft.com/office/spreadsheetml/2017/revision16" xmlns="http://schemas.openxmlformats.org/spreadsheetml/2006/main" id="4" xr16:uid="{00000000-0015-0000-FFFF-FFFF03000000}" name="Rozpočet122134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:xr16="http://schemas.microsoft.com/office/spreadsheetml/2017/revision16" xmlns="http://schemas.openxmlformats.org/spreadsheetml/2006/main" id="5" xr16:uid="{00000000-0015-0000-FFFF-FFFF04000000}" name="Rozpočet1244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:xr16="http://schemas.microsoft.com/office/spreadsheetml/2017/revision16" xmlns="http://schemas.openxmlformats.org/spreadsheetml/2006/main" id="6" xr16:uid="{00000000-0015-0000-FFFF-FFFF05000000}" name="Rozpočet1324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</connections>
</file>

<file path=xl/sharedStrings.xml><?xml version="1.0" encoding="utf-8"?>
<sst xmlns="http://schemas.openxmlformats.org/spreadsheetml/2006/main" count="271" uniqueCount="122">
  <si>
    <t>Výkaz výměr - Specifikace</t>
  </si>
  <si>
    <t>Elektroinstalace</t>
  </si>
  <si>
    <t>Akce:</t>
  </si>
  <si>
    <t>Investor:</t>
  </si>
  <si>
    <t>Výkaz výměr - Specifikace neobsahuje :</t>
  </si>
  <si>
    <t>Poznámka :</t>
  </si>
  <si>
    <t>Je-li v rozpočtu (nebo ve výkazu) uveden výrobek nebo konstrukce či její prvek ukazující na konkrétního výrobce je tuto skutečnost třeba jednoznačně chápat jako příklad z možných variant z důvodu jasné specifikace technické a uživatelské parametrizace prvku, výrobku, systému nebo konstrukce s tím, že konečné použití konkrétního výrobku, prvku, systému nebo konstrukce (z možné variace výrobců nebo dodavatelů) při průkazném splnění deklarovaných nebo popisem stanovených technických specifikací a technických a  uživatelských standardů je na zhotoviteli stavby.</t>
  </si>
  <si>
    <t>Cena položek je uvedena vč. recyklačních poplatků</t>
  </si>
  <si>
    <t>Vypracoval : Roman Hladík</t>
  </si>
  <si>
    <t>1. Elektroinstalace</t>
  </si>
  <si>
    <t>materiál</t>
  </si>
  <si>
    <t>montáž</t>
  </si>
  <si>
    <t>č.</t>
  </si>
  <si>
    <t>Název položky</t>
  </si>
  <si>
    <t>jm</t>
  </si>
  <si>
    <t>množství</t>
  </si>
  <si>
    <t>kč/jm</t>
  </si>
  <si>
    <t>celkem</t>
  </si>
  <si>
    <t>Krabice lištová přístrojová 80x28</t>
  </si>
  <si>
    <t>ks</t>
  </si>
  <si>
    <t>Krabice elinstalační plastová 6455-11P se svorkovnicí a víčkem nad omítku IP54</t>
  </si>
  <si>
    <t>Trubka ohebná PVC, 320N, FX16 samozhášivá vč. kolen, spojek a příchytek</t>
  </si>
  <si>
    <t>m</t>
  </si>
  <si>
    <t>Trubka ohebná PVC, 320N, FX25 samozhášivá vč. kolen, spojek a příchytek</t>
  </si>
  <si>
    <t>Trubka ohebná PVC, 320N, FX32 samozhášivá vč. kolen, spojek a příchytek</t>
  </si>
  <si>
    <t>Trubka tuhá PVC, 320N, VRM25 samozhášivá vč. kolen, spojek a příchytek</t>
  </si>
  <si>
    <t>Lišta PVC 20x20 vč. kolen, spojek a koncovek</t>
  </si>
  <si>
    <t>Lišta PVC 40x20 vč. kolen, spojek a koncovek</t>
  </si>
  <si>
    <t>Lišta PVC 40x40 vč. kolen, spojek a koncovek</t>
  </si>
  <si>
    <t>Pozinkovaný žlab perforovaný 62/50 vč. víka, kolen, spojek, konzol a spoj. mat.</t>
  </si>
  <si>
    <t>Pozinkovaný žlab perforovaný 125/50 vč. víka, kolen, spojek, konzol a spoj. mat.</t>
  </si>
  <si>
    <t>Kabel CYKY-J 3x1,5</t>
  </si>
  <si>
    <t>Kabel CYKY-J 3x2,5</t>
  </si>
  <si>
    <t>Kabel CYKY-J 5x1,5</t>
  </si>
  <si>
    <t>Kabel CYKY-J 4x16</t>
  </si>
  <si>
    <t>Kabel CYKY-J 4x35</t>
  </si>
  <si>
    <t>Kabel NSGAFÖU 70</t>
  </si>
  <si>
    <t>Solární kabel 6mm (BLACK), bezhalogenový, UV odolný</t>
  </si>
  <si>
    <t>Solární kabel 6mm (RED), bezhalogenový, UV odolný</t>
  </si>
  <si>
    <t>Kabel J-Y(St)Y 2x2x0,8</t>
  </si>
  <si>
    <t>Kabeláž UTP Cat6 LSZH bezhalogenový</t>
  </si>
  <si>
    <t>Zakončení UTP kabelu vč. konektoru</t>
  </si>
  <si>
    <t>Vypínač řaz. 1 230V/10A na omítku IP44</t>
  </si>
  <si>
    <t>Spínač žaluziový mechanický 230V/10A pod omítku IP20 vč. kolébky a rám.</t>
  </si>
  <si>
    <t>Zásuvka 230V/16A pod om. IP20, clonky, vč. rám.</t>
  </si>
  <si>
    <t>Zásuvka 230V/16A pod om. IP20, clonky, vč. rám. a sv. přep.</t>
  </si>
  <si>
    <t>Datová zásuvka dvojnásobná, maska, keyston, kryt, rám. - vč. proměření</t>
  </si>
  <si>
    <t>Zásuvka 230V/16A nad omítku IP44, dvojitá, průběžná</t>
  </si>
  <si>
    <t>Vodič H07V-U 6 zž</t>
  </si>
  <si>
    <t>Vodič H07V-U 10 zž</t>
  </si>
  <si>
    <t>Vodič H07V-U 16 zž</t>
  </si>
  <si>
    <t>Vodič H07V-U 25 zž</t>
  </si>
  <si>
    <t>Prostorový termostat nástěnný, mechanický, 32°C, 230V/6A, IP20</t>
  </si>
  <si>
    <t>VZT potrubní ventilátor d150 (240m3/hod)</t>
  </si>
  <si>
    <t>VZT potrubí d150 vč 1ks koncového elementu sání a 1ks výdechové stěnové mřížky</t>
  </si>
  <si>
    <t>"K" typ: Svítidlo LED přisazené, IP65, 50W, 7500 lm, korpus PE, opál. kryt PC, 1575x135</t>
  </si>
  <si>
    <t>Svorka pro pospojení vč. Cu pásku</t>
  </si>
  <si>
    <t>Montáž připojení - STAVBA - žaluzie</t>
  </si>
  <si>
    <t>Ukončení vodičů do 6mm</t>
  </si>
  <si>
    <t>Ukončení kabelů do 4x95</t>
  </si>
  <si>
    <t>Ukončení kabelů do 4x50</t>
  </si>
  <si>
    <t>Ukončení kabelů do 4x25</t>
  </si>
  <si>
    <t>Ukončení kabelů do 4x10</t>
  </si>
  <si>
    <t>Požární ucpávky</t>
  </si>
  <si>
    <t>set</t>
  </si>
  <si>
    <t>Stavební sádra</t>
  </si>
  <si>
    <t>kg</t>
  </si>
  <si>
    <t>Drobný materiál (% z materálu)</t>
  </si>
  <si>
    <t>%</t>
  </si>
  <si>
    <t>Sekání prostupy a stavební přípomoce (% z montáží)</t>
  </si>
  <si>
    <t>Celkem</t>
  </si>
  <si>
    <t>2. Dodávky FVE systému</t>
  </si>
  <si>
    <t>Síťový střídač 30kW AC vč. DC boxu, a svodičů přepětí, kompatib. s BMS AKU pole</t>
  </si>
  <si>
    <t>FVE Panel 400Wp / 120 cells</t>
  </si>
  <si>
    <t>FVE výkonový optimizér kompatibilní se střídačem</t>
  </si>
  <si>
    <t>Podpůrná AL konstrukce vč. roštu pro náklon 18°, samonosná vč. zátěže (vztaženo na panel)</t>
  </si>
  <si>
    <t>Komerční bateriové úložiště - AKU pole vč. systému monitorování a řízení (RMO a BMS), kompletní vč. dopravy, montáže, oživení nastavení, zaškolení, 118kWh, 50kW, interní, vč. invertoru, DC propojení, baterií LiFePO4 (výměnný systém), BMS řízení pole a přetoků, kompatibilní se systémem střídačů FVE, RS485, TCP/IP rozhraní, WEB rozhraní vč. rozhraní pro mobilní zařízení, diagnostika bateriových článků, statistika provozu, analytická data, prevence přehřátí bat. článků, sběr dat s rozlišovací schopností min. 10sec., cloudový systém vzdáleného přístupu vč. licence na min. 10let, čeština</t>
  </si>
  <si>
    <t>LCD PANEL 50" pro vizualizaci, WEB browser, LAN, vč. polohovatelného VESA držáku</t>
  </si>
  <si>
    <t>3. Rozváděče</t>
  </si>
  <si>
    <t>Úprava stávajícího pole č.1 (měření) v rozvodně NN pro osazení 4Q elektroměru a HDO pro řízení FVE 0%,100% (převážně úprava konstrukčních částí pole)</t>
  </si>
  <si>
    <t>Úprava stávajícího pole č.2 (stávající vývody) v rozvodně NN pro napojení R11 (FVE) (výměna deionu, úprava uchycení, konstrukční úpravy)</t>
  </si>
  <si>
    <t>R11 (FVE) - kompletní vč. přístrojů, montáže a připojení vývodů</t>
  </si>
  <si>
    <t>RFVE - kompletní vč. přístrojů, montáže a připojení vývodů</t>
  </si>
  <si>
    <t>RK (kuchyně) - kompletní vč. přístrojů, montáže, odpojení a připojení vývodů</t>
  </si>
  <si>
    <t>4. Hromosvody a uzemnění</t>
  </si>
  <si>
    <t>Zemnící pásek FeZn 30x4</t>
  </si>
  <si>
    <t>Zemnící drát FeZn 10</t>
  </si>
  <si>
    <t>Zemnící drát AlMgSi 8</t>
  </si>
  <si>
    <t>Svorka SS spojovací</t>
  </si>
  <si>
    <t>Svorka SZ zkušební</t>
  </si>
  <si>
    <t>Svorka SK křížová</t>
  </si>
  <si>
    <t>Svorka SO okapová</t>
  </si>
  <si>
    <t>Svorka ST Okapové potrubí vč. pásku</t>
  </si>
  <si>
    <t>Svorka pro připojení náhodných součástí</t>
  </si>
  <si>
    <t>Svorka univerzální</t>
  </si>
  <si>
    <t>Podpěra vedení pro ploché střechy vč. přísl.</t>
  </si>
  <si>
    <t>Podpěra svodu (plast 20mm) + trn min 100 přesah nad tepelnou izolaci</t>
  </si>
  <si>
    <t>Pomocný jímač z drátu výšky 0,4m</t>
  </si>
  <si>
    <t>Jímací tyč 2m vč. kotvení a příslušenství</t>
  </si>
  <si>
    <t>Svorka k jímací tyči SJ01</t>
  </si>
  <si>
    <t>Izolovaná podpěra (40cm) pro oddálení pom. jímače</t>
  </si>
  <si>
    <t>Ochranný úhelník</t>
  </si>
  <si>
    <t>Držák OU</t>
  </si>
  <si>
    <t>Svorka SR03 páska-drát</t>
  </si>
  <si>
    <t>Svorka SR02 páska-páska</t>
  </si>
  <si>
    <t>5. HZS, PD, revize</t>
  </si>
  <si>
    <t>Doklady, předávací protokoly, atesty</t>
  </si>
  <si>
    <t>Zajištění a koordinace připojení FVE k síti PDS</t>
  </si>
  <si>
    <t>Demontáže</t>
  </si>
  <si>
    <t>hod</t>
  </si>
  <si>
    <t>Doprava</t>
  </si>
  <si>
    <t>kpl</t>
  </si>
  <si>
    <t>Přesun hmot</t>
  </si>
  <si>
    <t>t</t>
  </si>
  <si>
    <t>Koordinace a zjišťovací práce</t>
  </si>
  <si>
    <t>PD skutečného provedení</t>
  </si>
  <si>
    <t>Revize</t>
  </si>
  <si>
    <t>Rekapitulace</t>
  </si>
  <si>
    <t>Celkem materiál a montáž</t>
  </si>
  <si>
    <t>bez DPH</t>
  </si>
  <si>
    <t>Celková cena</t>
  </si>
  <si>
    <t>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</si>
</sst>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.0\ _K_č_-;\-* #,##0.0\ _K_č_-;_-* &quot;-&quot;?\ _K_č_-;_-@_-"/>
    <numFmt numFmtId="166" formatCode="##&quot;% DPH&quot;"/>
    <numFmt numFmtId="167" formatCode="&quot;Celková cena     &quot;???,???.?0\ &quot;Kč&quot;\ &quot;vč. DPH 5%&quot;"/>
    <numFmt numFmtId="168" formatCode="???,???.?0\ &quot;Kč&quot;\ &quot;vč. DPH 15%&quot;"/>
    <numFmt numFmtId="169" formatCode="&quot;Základ    &quot;???,???.?0\ &quot;Kč&quot;"/>
    <numFmt numFmtId="170" formatCode="&quot;DPH &quot;???,???.?0\ &quot;Kč&quot;"/>
    <numFmt numFmtId="171" formatCode="???,???.?0\ &quot;Kč&quot;\ &quot;vč. DPH 21%&quot;"/>
    <numFmt numFmtId="172" formatCode="###,###.\-\ "/>
    <numFmt numFmtId="173" formatCode="###,###.\-"/>
  </numFmts>
  <fonts count="23">
    <font>
      <sz val="10"/>
      <name val="Arial CE"/>
      <family val="2"/>
    </font>
    <font>
      <sz val="10"/>
      <name val="Arial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15"/>
      <name val="Arial CE"/>
      <family val="2"/>
    </font>
    <font>
      <b/>
      <sz val="12"/>
      <name val="EurosTEE"/>
      <family val="2"/>
    </font>
    <font>
      <sz val="10"/>
      <name val="EurosTEE"/>
      <family val="2"/>
    </font>
    <font>
      <b/>
      <i/>
      <u val="single"/>
      <sz val="13"/>
      <name val="Arial CE"/>
      <family val="2"/>
    </font>
    <font>
      <sz val="18"/>
      <color indexed="8"/>
      <name val="EurosTEEBla"/>
      <family val="2"/>
    </font>
    <font>
      <sz val="14"/>
      <color indexed="49"/>
      <name val="EurosTEEBla"/>
      <family val="2"/>
    </font>
    <font>
      <sz val="25"/>
      <color indexed="49"/>
      <name val="EurosTEEBla"/>
      <family val="2"/>
    </font>
    <font>
      <sz val="11"/>
      <color indexed="49"/>
      <name val="EurosTEEBla"/>
      <family val="2"/>
    </font>
    <font>
      <b/>
      <sz val="11"/>
      <name val="Arial CE"/>
      <family val="2"/>
    </font>
    <font>
      <b/>
      <i/>
      <sz val="16"/>
      <color indexed="8"/>
      <name val="EurosTEEBla"/>
      <family val="2"/>
    </font>
    <font>
      <sz val="10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12" fillId="0" borderId="1">
      <alignment horizontal="left"/>
      <protection/>
    </xf>
    <xf numFmtId="0" fontId="0" fillId="0" borderId="0" applyNumberFormat="0">
      <alignment/>
      <protection/>
    </xf>
    <xf numFmtId="0" fontId="9" fillId="0" borderId="0">
      <alignment horizontal="center"/>
      <protection/>
    </xf>
    <xf numFmtId="0" fontId="13" fillId="2" borderId="0">
      <alignment horizontal="left"/>
      <protection/>
    </xf>
    <xf numFmtId="0" fontId="14" fillId="2" borderId="0">
      <alignment/>
      <protection/>
    </xf>
    <xf numFmtId="0" fontId="14" fillId="0" borderId="0">
      <alignment horizontal="left"/>
      <protection/>
    </xf>
    <xf numFmtId="0" fontId="15" fillId="0" borderId="0">
      <alignment horizontal="left"/>
      <protection/>
    </xf>
    <xf numFmtId="49" fontId="16" fillId="0" borderId="0">
      <alignment horizontal="center" vertical="center"/>
      <protection/>
    </xf>
    <xf numFmtId="49" fontId="17" fillId="0" borderId="0">
      <alignment horizontal="center" vertical="center"/>
      <protection/>
    </xf>
    <xf numFmtId="49" fontId="18" fillId="0" borderId="2">
      <alignment horizontal="center" vertical="center"/>
      <protection/>
    </xf>
    <xf numFmtId="49" fontId="19" fillId="0" borderId="0">
      <alignment horizontal="center" vertical="center"/>
      <protection/>
    </xf>
    <xf numFmtId="0" fontId="20" fillId="0" borderId="0">
      <alignment/>
      <protection/>
    </xf>
    <xf numFmtId="0" fontId="9" fillId="0" borderId="0" applyNumberFormat="0">
      <alignment/>
      <protection/>
    </xf>
    <xf numFmtId="0" fontId="21" fillId="0" borderId="0">
      <alignment horizont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</cellStyleXfs>
  <cellXfs count="101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49" fontId="6" fillId="0" borderId="0" xfId="0" applyNumberFormat="1" applyFont="1"/>
    <xf numFmtId="0" fontId="7" fillId="0" borderId="0" xfId="0" applyFont="1"/>
    <xf numFmtId="49" fontId="7" fillId="0" borderId="0" xfId="0" applyNumberFormat="1" applyFont="1"/>
    <xf numFmtId="49" fontId="7" fillId="0" borderId="0" xfId="0" applyNumberFormat="1" applyFont="1" applyAlignment="1">
      <alignment/>
    </xf>
    <xf numFmtId="49" fontId="0" fillId="0" borderId="0" xfId="0" applyNumberFormat="1"/>
    <xf numFmtId="14" fontId="7" fillId="0" borderId="0" xfId="0" applyNumberFormat="1" applyFont="1"/>
    <xf numFmtId="0" fontId="10" fillId="0" borderId="0" xfId="0" applyFont="1" applyFill="1" applyAlignment="1">
      <alignment horizontal="center"/>
    </xf>
    <xf numFmtId="0" fontId="0" fillId="0" borderId="0" xfId="0" applyFill="1"/>
    <xf numFmtId="0" fontId="1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0" fontId="0" fillId="0" borderId="0" xfId="0" applyFill="1" applyBorder="1"/>
    <xf numFmtId="0" fontId="0" fillId="0" borderId="0" xfId="0" applyFont="1" applyFill="1"/>
    <xf numFmtId="167" fontId="0" fillId="0" borderId="0" xfId="0" applyNumberFormat="1" applyFill="1"/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0" fillId="3" borderId="7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justify" vertical="center"/>
    </xf>
    <xf numFmtId="49" fontId="10" fillId="3" borderId="8" xfId="0" applyNumberFormat="1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vertical="center"/>
    </xf>
    <xf numFmtId="164" fontId="10" fillId="3" borderId="8" xfId="0" applyNumberFormat="1" applyFont="1" applyFill="1" applyBorder="1" applyAlignment="1">
      <alignment vertical="center"/>
    </xf>
    <xf numFmtId="164" fontId="10" fillId="3" borderId="9" xfId="0" applyNumberFormat="1" applyFont="1" applyFill="1" applyBorder="1" applyAlignment="1">
      <alignment vertical="center"/>
    </xf>
    <xf numFmtId="49" fontId="10" fillId="3" borderId="7" xfId="0" applyNumberFormat="1" applyFont="1" applyFill="1" applyBorder="1" applyAlignment="1">
      <alignment vertical="center"/>
    </xf>
    <xf numFmtId="49" fontId="10" fillId="3" borderId="7" xfId="0" applyNumberFormat="1" applyFont="1" applyFill="1" applyBorder="1" applyAlignment="1">
      <alignment vertical="top" wrapText="1"/>
    </xf>
    <xf numFmtId="49" fontId="10" fillId="3" borderId="10" xfId="0" applyNumberFormat="1" applyFont="1" applyFill="1" applyBorder="1" applyAlignment="1">
      <alignment vertical="center"/>
    </xf>
    <xf numFmtId="49" fontId="10" fillId="3" borderId="11" xfId="0" applyNumberFormat="1" applyFont="1" applyFill="1" applyBorder="1" applyAlignment="1">
      <alignment horizontal="center" vertical="center"/>
    </xf>
    <xf numFmtId="165" fontId="10" fillId="3" borderId="12" xfId="0" applyNumberFormat="1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horizontal="center" vertical="center"/>
    </xf>
    <xf numFmtId="165" fontId="10" fillId="3" borderId="15" xfId="0" applyNumberFormat="1" applyFont="1" applyFill="1" applyBorder="1" applyAlignment="1">
      <alignment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vertical="center"/>
    </xf>
    <xf numFmtId="0" fontId="10" fillId="3" borderId="17" xfId="0" applyFont="1" applyFill="1" applyBorder="1" applyAlignment="1">
      <alignment vertical="center"/>
    </xf>
    <xf numFmtId="44" fontId="10" fillId="3" borderId="18" xfId="0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" fontId="10" fillId="3" borderId="0" xfId="0" applyNumberFormat="1" applyFont="1" applyFill="1" applyBorder="1" applyAlignment="1">
      <alignment vertical="center"/>
    </xf>
    <xf numFmtId="44" fontId="10" fillId="3" borderId="19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19" xfId="0" applyFont="1" applyFill="1" applyBorder="1" applyAlignment="1">
      <alignment vertical="center"/>
    </xf>
    <xf numFmtId="164" fontId="10" fillId="3" borderId="19" xfId="0" applyNumberFormat="1" applyFont="1" applyFill="1" applyBorder="1" applyAlignment="1">
      <alignment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44" fontId="11" fillId="3" borderId="21" xfId="0" applyNumberFormat="1" applyFont="1" applyFill="1" applyBorder="1" applyAlignment="1">
      <alignment vertical="center"/>
    </xf>
    <xf numFmtId="0" fontId="10" fillId="3" borderId="2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44" fontId="11" fillId="3" borderId="0" xfId="0" applyNumberFormat="1" applyFont="1" applyFill="1" applyBorder="1" applyAlignment="1">
      <alignment vertical="center"/>
    </xf>
    <xf numFmtId="0" fontId="0" fillId="3" borderId="0" xfId="0" applyFill="1"/>
    <xf numFmtId="0" fontId="10" fillId="3" borderId="7" xfId="0" applyNumberFormat="1" applyFont="1" applyFill="1" applyBorder="1" applyAlignment="1">
      <alignment horizontal="justify" vertical="center"/>
    </xf>
    <xf numFmtId="0" fontId="10" fillId="3" borderId="22" xfId="0" applyNumberFormat="1" applyFont="1" applyFill="1" applyBorder="1" applyAlignment="1">
      <alignment horizontal="justify" vertical="center"/>
    </xf>
    <xf numFmtId="49" fontId="10" fillId="3" borderId="23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>
      <alignment vertical="center"/>
    </xf>
    <xf numFmtId="49" fontId="10" fillId="3" borderId="22" xfId="0" applyNumberFormat="1" applyFont="1" applyFill="1" applyBorder="1" applyAlignment="1">
      <alignment horizontal="justify" vertical="center"/>
    </xf>
    <xf numFmtId="49" fontId="10" fillId="3" borderId="22" xfId="0" applyNumberFormat="1" applyFont="1" applyFill="1" applyBorder="1" applyAlignment="1">
      <alignment vertical="center"/>
    </xf>
    <xf numFmtId="0" fontId="0" fillId="3" borderId="25" xfId="0" applyFill="1" applyBorder="1"/>
    <xf numFmtId="0" fontId="11" fillId="3" borderId="26" xfId="0" applyFont="1" applyFill="1" applyBorder="1" applyAlignment="1">
      <alignment horizontal="center" vertical="center"/>
    </xf>
    <xf numFmtId="0" fontId="10" fillId="3" borderId="27" xfId="0" applyNumberFormat="1" applyFont="1" applyFill="1" applyBorder="1" applyAlignment="1">
      <alignment horizontal="justify" vertical="center"/>
    </xf>
    <xf numFmtId="0" fontId="10" fillId="3" borderId="28" xfId="0" applyNumberFormat="1" applyFont="1" applyFill="1" applyBorder="1" applyAlignment="1">
      <alignment horizontal="justify" vertical="center"/>
    </xf>
    <xf numFmtId="166" fontId="10" fillId="3" borderId="29" xfId="0" applyNumberFormat="1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8" fillId="3" borderId="0" xfId="0" applyFont="1" applyFill="1"/>
    <xf numFmtId="0" fontId="11" fillId="3" borderId="0" xfId="0" applyFont="1" applyFill="1"/>
    <xf numFmtId="0" fontId="10" fillId="3" borderId="0" xfId="0" applyFont="1" applyFill="1"/>
    <xf numFmtId="168" fontId="11" fillId="3" borderId="0" xfId="0" applyNumberFormat="1" applyFont="1" applyFill="1" applyAlignment="1">
      <alignment horizontal="right" vertical="center"/>
    </xf>
    <xf numFmtId="0" fontId="10" fillId="3" borderId="0" xfId="0" applyFont="1" applyFill="1"/>
    <xf numFmtId="166" fontId="10" fillId="3" borderId="0" xfId="0" applyNumberFormat="1" applyFont="1" applyFill="1" applyBorder="1" applyAlignment="1">
      <alignment horizontal="right" vertical="center"/>
    </xf>
    <xf numFmtId="171" fontId="11" fillId="3" borderId="0" xfId="0" applyNumberFormat="1" applyFont="1" applyFill="1" applyAlignment="1">
      <alignment horizontal="right" vertical="center"/>
    </xf>
    <xf numFmtId="0" fontId="4" fillId="3" borderId="0" xfId="0" applyFont="1" applyFill="1"/>
    <xf numFmtId="0" fontId="8" fillId="3" borderId="0" xfId="0" applyFont="1" applyFill="1"/>
    <xf numFmtId="0" fontId="10" fillId="3" borderId="25" xfId="0" applyFont="1" applyFill="1" applyBorder="1"/>
    <xf numFmtId="0" fontId="7" fillId="0" borderId="0" xfId="0" applyNumberFormat="1" applyFont="1" applyAlignment="1">
      <alignment wrapText="1"/>
    </xf>
    <xf numFmtId="0" fontId="8" fillId="3" borderId="2" xfId="0" applyFont="1" applyFill="1" applyBorder="1" applyAlignment="1">
      <alignment horizontal="center" vertical="center"/>
    </xf>
    <xf numFmtId="44" fontId="10" fillId="3" borderId="27" xfId="0" applyNumberFormat="1" applyFont="1" applyFill="1" applyBorder="1" applyAlignment="1">
      <alignment vertical="center"/>
    </xf>
    <xf numFmtId="44" fontId="10" fillId="3" borderId="29" xfId="0" applyNumberFormat="1" applyFont="1" applyFill="1" applyBorder="1" applyAlignment="1">
      <alignment vertical="center"/>
    </xf>
    <xf numFmtId="0" fontId="11" fillId="3" borderId="26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44" fontId="4" fillId="3" borderId="0" xfId="0" applyNumberFormat="1" applyFont="1" applyFill="1" applyAlignment="1">
      <alignment/>
    </xf>
    <xf numFmtId="44" fontId="11" fillId="3" borderId="2" xfId="0" applyNumberFormat="1" applyFont="1" applyFill="1" applyBorder="1" applyAlignment="1">
      <alignment vertical="center"/>
    </xf>
    <xf numFmtId="44" fontId="11" fillId="3" borderId="21" xfId="0" applyNumberFormat="1" applyFont="1" applyFill="1" applyBorder="1" applyAlignment="1">
      <alignment vertical="center"/>
    </xf>
    <xf numFmtId="44" fontId="11" fillId="3" borderId="20" xfId="0" applyNumberFormat="1" applyFont="1" applyFill="1" applyBorder="1" applyAlignment="1">
      <alignment vertical="center"/>
    </xf>
    <xf numFmtId="44" fontId="8" fillId="3" borderId="0" xfId="0" applyNumberFormat="1" applyFont="1" applyFill="1" applyAlignment="1">
      <alignment/>
    </xf>
    <xf numFmtId="169" fontId="10" fillId="3" borderId="0" xfId="0" applyNumberFormat="1" applyFont="1" applyFill="1" applyAlignment="1">
      <alignment/>
    </xf>
    <xf numFmtId="170" fontId="10" fillId="3" borderId="0" xfId="0" applyNumberFormat="1" applyFont="1" applyFill="1" applyAlignment="1">
      <alignment horizontal="right"/>
    </xf>
    <xf numFmtId="170" fontId="10" fillId="3" borderId="0" xfId="0" applyNumberFormat="1" applyFont="1" applyFill="1" applyAlignment="1">
      <alignment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 nabídka" xfId="20"/>
    <cellStyle name="ceny" xfId="21"/>
    <cellStyle name="číslo položky" xfId="22"/>
    <cellStyle name="hlavička-název položky" xfId="23"/>
    <cellStyle name="hlavička-popis položky" xfId="24"/>
    <cellStyle name="horní nadpis" xfId="25"/>
    <cellStyle name="nadpis" xfId="26"/>
    <cellStyle name="Název nabídky" xfId="27"/>
    <cellStyle name="Název nabídky-adresa firmy" xfId="28"/>
    <cellStyle name="Název nabídky-firma" xfId="29"/>
    <cellStyle name="Název nabídky-popis firmy" xfId="30"/>
    <cellStyle name="název položky" xfId="31"/>
    <cellStyle name="podceny" xfId="32"/>
    <cellStyle name="podnázev" xfId="33"/>
    <cellStyle name="podpoložka" xfId="34"/>
    <cellStyle name="popis položky" xfId="35"/>
    <cellStyle name="Styl 1" xfId="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ubo&#353;%2004%202021\rozpo&#269;ty\2022\DKNL%20&#352;KOLN&#205;%20J&#205;DLENA%20BUKOVSK&#221;\ROZPO&#268;ET%2006.06.2022%20&#268;ISTOPIS\Rozpo&#269;et%20-%20FVE%20&#352;J%20Z&#352;%20Schulzovy%20sady%20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-R"/>
      <sheetName val="R"/>
      <sheetName val="Ú-V"/>
      <sheetName val="VV"/>
      <sheetName val="RZ2"/>
      <sheetName val="R-Z"/>
      <sheetName val="R-Z-FVE Dašice"/>
      <sheetName val="R-Z-Hakel"/>
      <sheetName val="Z-R-IO-12-2000591"/>
    </sheetNames>
    <sheetDataSet>
      <sheetData sheetId="0">
        <row r="10">
          <cell r="A10" t="str">
            <v>Úprava střechy, obvodového pláště a příchozí komunikace školní jídelny</v>
          </cell>
        </row>
        <row r="11">
          <cell r="A11" t="str">
            <v>ul. Školní čp 2433, Dvůr Králové nad Labem</v>
          </cell>
        </row>
        <row r="14">
          <cell r="A14" t="str">
            <v>Město Dvůr Králové nad Labem</v>
          </cell>
        </row>
        <row r="27">
          <cell r="A27" t="str">
            <v>- výkopové práce pro zemnič, konečné úpravy terénu ve stavbou zasažené části</v>
          </cell>
        </row>
        <row r="28">
          <cell r="A28" t="str">
            <v>- úpravy konfigurace místní LAN sítě</v>
          </cell>
        </row>
        <row r="54">
          <cell r="A54">
            <v>44662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zpočet1" connectionId="5" xr16:uid="{00000000-0016-0000-01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zpočet1_78" connectionId="3" xr16:uid="{00000000-0016-0000-0100-000005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zpočet1_93" connectionId="4" xr16:uid="{00000000-0016-0000-0100-000000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zpočet1_42" connectionId="6" xr16:uid="{00000000-0016-0000-0100-000004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zpočet1_100" connectionId="2" xr16:uid="{00000000-0016-0000-0100-000003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zpočet1_101" connectionId="1" xr16:uid="{00000000-0016-0000-0100-000002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queryTable" Target="../queryTables/queryTable4.xml" /><Relationship Id="rId6" Type="http://schemas.openxmlformats.org/officeDocument/2006/relationships/queryTable" Target="../queryTables/queryTable5.xml" /><Relationship Id="rId7" Type="http://schemas.openxmlformats.org/officeDocument/2006/relationships/queryTable" Target="../queryTables/queryTable6.xml" /><Relationship Id="rId2" Type="http://schemas.openxmlformats.org/officeDocument/2006/relationships/queryTable" Target="../queryTables/queryTable1.xml" /><Relationship Id="rId4" Type="http://schemas.openxmlformats.org/officeDocument/2006/relationships/queryTable" Target="../queryTables/queryTable3.xml" /><Relationship Id="rId3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54"/>
  <sheetViews>
    <sheetView showGridLines="0" view="pageBreakPreview" zoomScale="150" zoomScaleSheetLayoutView="150" workbookViewId="0" topLeftCell="A1">
      <selection activeCell="C34" sqref="C34"/>
    </sheetView>
  </sheetViews>
  <sheetFormatPr defaultColWidth="9.00390625" defaultRowHeight="12.75"/>
  <cols>
    <col min="1" max="1" width="10.125" style="0" bestFit="1" customWidth="1"/>
  </cols>
  <sheetData>
    <row r="5" spans="1:9" ht="24.6">
      <c r="A5" s="1" t="s">
        <v>0</v>
      </c>
      <c r="B5" s="2"/>
      <c r="C5" s="2"/>
      <c r="D5" s="2"/>
      <c r="E5" s="2"/>
      <c r="F5" s="2"/>
      <c r="G5" s="2"/>
      <c r="H5" s="2"/>
      <c r="I5" s="2"/>
    </row>
    <row r="7" spans="1:9" ht="17.4">
      <c r="A7" s="3" t="s">
        <v>1</v>
      </c>
      <c r="B7" s="2"/>
      <c r="C7" s="2"/>
      <c r="D7" s="2"/>
      <c r="E7" s="2"/>
      <c r="F7" s="2"/>
      <c r="G7" s="2"/>
      <c r="H7" s="2"/>
      <c r="I7" s="2"/>
    </row>
    <row r="9" spans="1:9" ht="12.75">
      <c r="A9" s="4" t="s">
        <v>2</v>
      </c>
      <c r="B9" s="2"/>
      <c r="C9" s="2"/>
      <c r="D9" s="2"/>
      <c r="E9" s="4"/>
      <c r="F9" s="2"/>
      <c r="G9" s="2"/>
      <c r="H9" s="2"/>
      <c r="I9" s="2"/>
    </row>
    <row r="10" spans="1:9" ht="12.75">
      <c r="A10" s="2" t="str">
        <f>'[1]Ú-R'!A10</f>
        <v>Úprava střechy, obvodového pláště a příchozí komunikace školní jídelny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tr">
        <f>'[1]Ú-R'!A11</f>
        <v>ul. Školní čp 2433, Dvůr Králové nad Labem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4" t="s">
        <v>3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2" t="str">
        <f>'[1]Ú-R'!A14</f>
        <v>Město Dvůr Králové nad Labem</v>
      </c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7" spans="1:9" ht="15.6">
      <c r="A17" s="5">
        <f>'[1]Ú-R'!A17</f>
        <v>0</v>
      </c>
      <c r="B17" s="2"/>
      <c r="C17" s="2"/>
      <c r="D17" s="2"/>
      <c r="E17" s="2"/>
      <c r="F17" s="2"/>
      <c r="G17" s="2"/>
      <c r="H17" s="2"/>
      <c r="I17" s="2"/>
    </row>
    <row r="26" s="7" customFormat="1" ht="12">
      <c r="A26" s="6" t="s">
        <v>4</v>
      </c>
    </row>
    <row r="27" s="7" customFormat="1" ht="9.6">
      <c r="A27" s="8" t="str">
        <f>'[1]Ú-R'!A27</f>
        <v>- výkopové práce pro zemnič, konečné úpravy terénu ve stavbou zasažené části</v>
      </c>
    </row>
    <row r="28" s="7" customFormat="1" ht="9.6">
      <c r="A28" s="8" t="str">
        <f>'[1]Ú-R'!A28</f>
        <v>- úpravy konfigurace místní LAN sítě</v>
      </c>
    </row>
    <row r="29" s="7" customFormat="1" ht="9.6">
      <c r="A29" s="8">
        <f>'[1]Ú-R'!A29</f>
        <v>0</v>
      </c>
    </row>
    <row r="30" s="7" customFormat="1" ht="9.6">
      <c r="A30" s="8">
        <f>'[1]Ú-R'!A30</f>
        <v>0</v>
      </c>
    </row>
    <row r="31" s="7" customFormat="1" ht="9.6">
      <c r="A31" s="8">
        <f>'[1]Ú-R'!A31</f>
        <v>0</v>
      </c>
    </row>
    <row r="32" s="7" customFormat="1" ht="9.6">
      <c r="A32" s="8">
        <f>'[1]Ú-R'!A32</f>
        <v>0</v>
      </c>
    </row>
    <row r="33" s="7" customFormat="1" ht="9.6">
      <c r="A33" s="8">
        <f>'[1]Ú-R'!A33</f>
        <v>0</v>
      </c>
    </row>
    <row r="34" s="7" customFormat="1" ht="9.6">
      <c r="A34" s="8">
        <f>'[1]Ú-R'!A34</f>
        <v>0</v>
      </c>
    </row>
    <row r="35" s="7" customFormat="1" ht="9.6">
      <c r="A35" s="8">
        <f>'[1]Ú-R'!A35</f>
        <v>0</v>
      </c>
    </row>
    <row r="36" s="7" customFormat="1" ht="9.6">
      <c r="A36" s="8"/>
    </row>
    <row r="37" s="7" customFormat="1" ht="9.6"/>
    <row r="38" s="7" customFormat="1" ht="9.6"/>
    <row r="39" s="7" customFormat="1" ht="9.75" customHeight="1">
      <c r="A39" s="6" t="s">
        <v>5</v>
      </c>
    </row>
    <row r="40" spans="1:9" s="7" customFormat="1" ht="50.25" customHeight="1">
      <c r="A40" s="86" t="s">
        <v>6</v>
      </c>
      <c r="B40" s="86"/>
      <c r="C40" s="86"/>
      <c r="D40" s="86"/>
      <c r="E40" s="86"/>
      <c r="F40" s="86"/>
      <c r="G40" s="86"/>
      <c r="H40" s="86"/>
      <c r="I40" s="86"/>
    </row>
    <row r="41" s="7" customFormat="1" ht="9.6">
      <c r="A41" s="9" t="s">
        <v>7</v>
      </c>
    </row>
    <row r="42" s="7" customFormat="1" ht="9.6"/>
    <row r="43" s="7" customFormat="1" ht="9.6"/>
    <row r="44" s="7" customFormat="1" ht="9.6"/>
    <row r="45" s="7" customFormat="1" ht="9.6"/>
    <row r="47" ht="12.75">
      <c r="A47" s="10"/>
    </row>
    <row r="48" ht="12.75">
      <c r="A48" s="10"/>
    </row>
    <row r="49" ht="12.75">
      <c r="A49" s="10"/>
    </row>
    <row r="53" s="7" customFormat="1" ht="9.6">
      <c r="A53" s="7" t="s">
        <v>8</v>
      </c>
    </row>
    <row r="54" s="7" customFormat="1" ht="9.6">
      <c r="A54" s="11">
        <f>'[1]Ú-R'!A54</f>
        <v>44662</v>
      </c>
    </row>
  </sheetData>
  <mergeCells count="1">
    <mergeCell ref="A40:I40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5"/>
  <sheetViews>
    <sheetView showGridLines="0" tabSelected="1" view="pageBreakPreview" zoomScale="150" zoomScaleSheetLayoutView="150" zoomScalePageLayoutView="130" workbookViewId="0" topLeftCell="A1">
      <selection activeCell="E3" sqref="E3"/>
    </sheetView>
  </sheetViews>
  <sheetFormatPr defaultColWidth="9.125" defaultRowHeight="12.75"/>
  <cols>
    <col min="1" max="1" width="2.50390625" style="13" customWidth="1"/>
    <col min="2" max="2" width="43.625" style="13" customWidth="1"/>
    <col min="3" max="3" width="3.00390625" style="13" customWidth="1"/>
    <col min="4" max="4" width="7.50390625" style="13" customWidth="1"/>
    <col min="5" max="5" width="9.625" style="13" customWidth="1"/>
    <col min="6" max="6" width="10.625" style="13" bestFit="1" customWidth="1"/>
    <col min="7" max="7" width="9.625" style="13" customWidth="1"/>
    <col min="8" max="9" width="10.00390625" style="13" bestFit="1" customWidth="1"/>
    <col min="10" max="16384" width="9.125" style="13" customWidth="1"/>
  </cols>
  <sheetData>
    <row r="1" spans="1:10" ht="9.9" customHeight="1">
      <c r="A1" s="22"/>
      <c r="B1" s="22" t="s">
        <v>9</v>
      </c>
      <c r="C1" s="23"/>
      <c r="D1" s="23"/>
      <c r="E1" s="87" t="s">
        <v>10</v>
      </c>
      <c r="F1" s="87"/>
      <c r="G1" s="87" t="s">
        <v>11</v>
      </c>
      <c r="H1" s="87"/>
      <c r="I1" s="12"/>
      <c r="J1" s="12"/>
    </row>
    <row r="2" spans="1:10" ht="8.1" customHeight="1">
      <c r="A2" s="24" t="s">
        <v>12</v>
      </c>
      <c r="B2" s="25" t="s">
        <v>13</v>
      </c>
      <c r="C2" s="26" t="s">
        <v>14</v>
      </c>
      <c r="D2" s="27" t="s">
        <v>15</v>
      </c>
      <c r="E2" s="26" t="s">
        <v>16</v>
      </c>
      <c r="F2" s="27" t="s">
        <v>17</v>
      </c>
      <c r="G2" s="26" t="s">
        <v>16</v>
      </c>
      <c r="H2" s="27" t="s">
        <v>17</v>
      </c>
      <c r="I2" s="14"/>
      <c r="J2" s="14"/>
    </row>
    <row r="3" spans="1:10" ht="8.1" customHeight="1">
      <c r="A3" s="28">
        <v>1</v>
      </c>
      <c r="B3" s="29" t="s">
        <v>18</v>
      </c>
      <c r="C3" s="30" t="s">
        <v>19</v>
      </c>
      <c r="D3" s="31">
        <v>6</v>
      </c>
      <c r="E3" s="32"/>
      <c r="F3" s="33" t="str">
        <f aca="true" t="shared" si="0" ref="F3:F47">IF(E3="","",PRODUCT(D3,E3))</f>
        <v/>
      </c>
      <c r="G3" s="32"/>
      <c r="H3" s="33" t="str">
        <f aca="true" t="shared" si="1" ref="H3:H47">IF(G3="","",PRODUCT(D3,G3))</f>
        <v/>
      </c>
      <c r="I3" s="15"/>
      <c r="J3" s="15"/>
    </row>
    <row r="4" spans="1:10" ht="8.1" customHeight="1">
      <c r="A4" s="28">
        <f aca="true" t="shared" si="2" ref="A4:A51">(SUM(A3,1))</f>
        <v>2</v>
      </c>
      <c r="B4" s="29" t="s">
        <v>20</v>
      </c>
      <c r="C4" s="30" t="s">
        <v>19</v>
      </c>
      <c r="D4" s="31">
        <v>6</v>
      </c>
      <c r="E4" s="32"/>
      <c r="F4" s="33" t="str">
        <f t="shared" si="0"/>
        <v/>
      </c>
      <c r="G4" s="32"/>
      <c r="H4" s="33" t="str">
        <f t="shared" si="1"/>
        <v/>
      </c>
      <c r="I4" s="16"/>
      <c r="J4" s="16"/>
    </row>
    <row r="5" spans="1:10" ht="8.1" customHeight="1">
      <c r="A5" s="28">
        <f t="shared" si="2"/>
        <v>3</v>
      </c>
      <c r="B5" s="34" t="s">
        <v>21</v>
      </c>
      <c r="C5" s="30" t="s">
        <v>22</v>
      </c>
      <c r="D5" s="31">
        <v>20</v>
      </c>
      <c r="E5" s="32"/>
      <c r="F5" s="33" t="str">
        <f t="shared" si="0"/>
        <v/>
      </c>
      <c r="G5" s="32"/>
      <c r="H5" s="33" t="str">
        <f t="shared" si="1"/>
        <v/>
      </c>
      <c r="I5" s="16"/>
      <c r="J5" s="16"/>
    </row>
    <row r="6" spans="1:10" ht="8.1" customHeight="1">
      <c r="A6" s="28">
        <f t="shared" si="2"/>
        <v>4</v>
      </c>
      <c r="B6" s="34" t="s">
        <v>23</v>
      </c>
      <c r="C6" s="30" t="s">
        <v>22</v>
      </c>
      <c r="D6" s="31">
        <v>50</v>
      </c>
      <c r="E6" s="32"/>
      <c r="F6" s="33" t="str">
        <f t="shared" si="0"/>
        <v/>
      </c>
      <c r="G6" s="32"/>
      <c r="H6" s="33" t="str">
        <f t="shared" si="1"/>
        <v/>
      </c>
      <c r="I6" s="16"/>
      <c r="J6" s="16"/>
    </row>
    <row r="7" spans="1:10" ht="8.1" customHeight="1">
      <c r="A7" s="28">
        <f t="shared" si="2"/>
        <v>5</v>
      </c>
      <c r="B7" s="34" t="s">
        <v>24</v>
      </c>
      <c r="C7" s="30" t="s">
        <v>22</v>
      </c>
      <c r="D7" s="31">
        <v>40</v>
      </c>
      <c r="E7" s="32"/>
      <c r="F7" s="33" t="str">
        <f t="shared" si="0"/>
        <v/>
      </c>
      <c r="G7" s="32"/>
      <c r="H7" s="33" t="str">
        <f t="shared" si="1"/>
        <v/>
      </c>
      <c r="I7" s="16"/>
      <c r="J7" s="16"/>
    </row>
    <row r="8" spans="1:10" ht="8.1" customHeight="1">
      <c r="A8" s="28">
        <f t="shared" si="2"/>
        <v>6</v>
      </c>
      <c r="B8" s="34" t="s">
        <v>25</v>
      </c>
      <c r="C8" s="30" t="s">
        <v>22</v>
      </c>
      <c r="D8" s="31">
        <v>20</v>
      </c>
      <c r="E8" s="32"/>
      <c r="F8" s="33" t="str">
        <f t="shared" si="0"/>
        <v/>
      </c>
      <c r="G8" s="32"/>
      <c r="H8" s="33" t="str">
        <f t="shared" si="1"/>
        <v/>
      </c>
      <c r="I8" s="16"/>
      <c r="J8" s="16"/>
    </row>
    <row r="9" spans="1:10" ht="8.1" customHeight="1">
      <c r="A9" s="28">
        <f t="shared" si="2"/>
        <v>7</v>
      </c>
      <c r="B9" s="34" t="s">
        <v>26</v>
      </c>
      <c r="C9" s="30" t="s">
        <v>22</v>
      </c>
      <c r="D9" s="31">
        <v>50</v>
      </c>
      <c r="E9" s="32"/>
      <c r="F9" s="33" t="str">
        <f t="shared" si="0"/>
        <v/>
      </c>
      <c r="G9" s="32"/>
      <c r="H9" s="33" t="str">
        <f t="shared" si="1"/>
        <v/>
      </c>
      <c r="I9" s="16"/>
      <c r="J9" s="16"/>
    </row>
    <row r="10" spans="1:10" ht="8.1" customHeight="1">
      <c r="A10" s="28">
        <f t="shared" si="2"/>
        <v>8</v>
      </c>
      <c r="B10" s="34" t="s">
        <v>27</v>
      </c>
      <c r="C10" s="30" t="s">
        <v>22</v>
      </c>
      <c r="D10" s="31">
        <v>50</v>
      </c>
      <c r="E10" s="32"/>
      <c r="F10" s="33" t="str">
        <f t="shared" si="0"/>
        <v/>
      </c>
      <c r="G10" s="32"/>
      <c r="H10" s="33" t="str">
        <f t="shared" si="1"/>
        <v/>
      </c>
      <c r="I10" s="16"/>
      <c r="J10" s="16"/>
    </row>
    <row r="11" spans="1:10" ht="8.1" customHeight="1">
      <c r="A11" s="28">
        <f t="shared" si="2"/>
        <v>9</v>
      </c>
      <c r="B11" s="34" t="s">
        <v>28</v>
      </c>
      <c r="C11" s="30" t="s">
        <v>22</v>
      </c>
      <c r="D11" s="31">
        <v>100</v>
      </c>
      <c r="E11" s="32"/>
      <c r="F11" s="33" t="str">
        <f t="shared" si="0"/>
        <v/>
      </c>
      <c r="G11" s="32"/>
      <c r="H11" s="33" t="str">
        <f t="shared" si="1"/>
        <v/>
      </c>
      <c r="I11" s="16"/>
      <c r="J11" s="16"/>
    </row>
    <row r="12" spans="1:10" ht="8.1" customHeight="1">
      <c r="A12" s="28">
        <f t="shared" si="2"/>
        <v>10</v>
      </c>
      <c r="B12" s="34" t="s">
        <v>29</v>
      </c>
      <c r="C12" s="30" t="s">
        <v>22</v>
      </c>
      <c r="D12" s="31">
        <v>150</v>
      </c>
      <c r="E12" s="32"/>
      <c r="F12" s="33" t="str">
        <f t="shared" si="0"/>
        <v/>
      </c>
      <c r="G12" s="32"/>
      <c r="H12" s="33" t="str">
        <f t="shared" si="1"/>
        <v/>
      </c>
      <c r="I12" s="15"/>
      <c r="J12" s="15"/>
    </row>
    <row r="13" spans="1:10" ht="8.1" customHeight="1">
      <c r="A13" s="28">
        <f t="shared" si="2"/>
        <v>11</v>
      </c>
      <c r="B13" s="34" t="s">
        <v>30</v>
      </c>
      <c r="C13" s="30" t="s">
        <v>22</v>
      </c>
      <c r="D13" s="31">
        <v>50</v>
      </c>
      <c r="E13" s="32"/>
      <c r="F13" s="33" t="str">
        <f t="shared" si="0"/>
        <v/>
      </c>
      <c r="G13" s="32"/>
      <c r="H13" s="33" t="str">
        <f t="shared" si="1"/>
        <v/>
      </c>
      <c r="I13" s="15"/>
      <c r="J13" s="15"/>
    </row>
    <row r="14" spans="1:10" ht="8.1" customHeight="1">
      <c r="A14" s="28">
        <f t="shared" si="2"/>
        <v>12</v>
      </c>
      <c r="B14" s="34" t="s">
        <v>31</v>
      </c>
      <c r="C14" s="30" t="s">
        <v>22</v>
      </c>
      <c r="D14" s="31">
        <v>50</v>
      </c>
      <c r="E14" s="32"/>
      <c r="F14" s="33" t="str">
        <f t="shared" si="0"/>
        <v/>
      </c>
      <c r="G14" s="32"/>
      <c r="H14" s="33" t="str">
        <f t="shared" si="1"/>
        <v/>
      </c>
      <c r="I14" s="16"/>
      <c r="J14" s="16"/>
    </row>
    <row r="15" spans="1:10" ht="8.1" customHeight="1">
      <c r="A15" s="28">
        <f t="shared" si="2"/>
        <v>13</v>
      </c>
      <c r="B15" s="34" t="s">
        <v>32</v>
      </c>
      <c r="C15" s="30" t="s">
        <v>22</v>
      </c>
      <c r="D15" s="31">
        <v>100</v>
      </c>
      <c r="E15" s="32"/>
      <c r="F15" s="33" t="str">
        <f t="shared" si="0"/>
        <v/>
      </c>
      <c r="G15" s="32"/>
      <c r="H15" s="33" t="str">
        <f t="shared" si="1"/>
        <v/>
      </c>
      <c r="I15" s="16"/>
      <c r="J15" s="16"/>
    </row>
    <row r="16" spans="1:10" ht="8.1" customHeight="1">
      <c r="A16" s="28">
        <f t="shared" si="2"/>
        <v>14</v>
      </c>
      <c r="B16" s="34" t="s">
        <v>33</v>
      </c>
      <c r="C16" s="30" t="s">
        <v>22</v>
      </c>
      <c r="D16" s="31">
        <v>120</v>
      </c>
      <c r="E16" s="32"/>
      <c r="F16" s="33" t="str">
        <f t="shared" si="0"/>
        <v/>
      </c>
      <c r="G16" s="32"/>
      <c r="H16" s="33" t="str">
        <f t="shared" si="1"/>
        <v/>
      </c>
      <c r="I16" s="16"/>
      <c r="J16" s="16"/>
    </row>
    <row r="17" spans="1:10" ht="8.1" customHeight="1">
      <c r="A17" s="28">
        <f t="shared" si="2"/>
        <v>15</v>
      </c>
      <c r="B17" s="34" t="s">
        <v>34</v>
      </c>
      <c r="C17" s="30" t="s">
        <v>22</v>
      </c>
      <c r="D17" s="31">
        <v>20</v>
      </c>
      <c r="E17" s="32"/>
      <c r="F17" s="33" t="str">
        <f t="shared" si="0"/>
        <v/>
      </c>
      <c r="G17" s="32"/>
      <c r="H17" s="33" t="str">
        <f t="shared" si="1"/>
        <v/>
      </c>
      <c r="I17" s="16"/>
      <c r="J17" s="16"/>
    </row>
    <row r="18" spans="1:10" ht="8.1" customHeight="1">
      <c r="A18" s="28">
        <f t="shared" si="2"/>
        <v>16</v>
      </c>
      <c r="B18" s="34" t="s">
        <v>35</v>
      </c>
      <c r="C18" s="30" t="s">
        <v>22</v>
      </c>
      <c r="D18" s="31">
        <v>50</v>
      </c>
      <c r="E18" s="32"/>
      <c r="F18" s="33" t="str">
        <f t="shared" si="0"/>
        <v/>
      </c>
      <c r="G18" s="32"/>
      <c r="H18" s="33" t="str">
        <f t="shared" si="1"/>
        <v/>
      </c>
      <c r="I18" s="16"/>
      <c r="J18" s="16"/>
    </row>
    <row r="19" spans="1:10" ht="8.1" customHeight="1">
      <c r="A19" s="28">
        <f t="shared" si="2"/>
        <v>17</v>
      </c>
      <c r="B19" s="34" t="s">
        <v>36</v>
      </c>
      <c r="C19" s="30" t="s">
        <v>22</v>
      </c>
      <c r="D19" s="31">
        <v>60</v>
      </c>
      <c r="E19" s="32"/>
      <c r="F19" s="33" t="str">
        <f t="shared" si="0"/>
        <v/>
      </c>
      <c r="G19" s="32"/>
      <c r="H19" s="33" t="str">
        <f t="shared" si="1"/>
        <v/>
      </c>
      <c r="I19" s="16"/>
      <c r="J19" s="16"/>
    </row>
    <row r="20" spans="1:10" ht="8.1" customHeight="1">
      <c r="A20" s="28">
        <f t="shared" si="2"/>
        <v>18</v>
      </c>
      <c r="B20" s="34" t="s">
        <v>37</v>
      </c>
      <c r="C20" s="30" t="s">
        <v>22</v>
      </c>
      <c r="D20" s="31">
        <v>800</v>
      </c>
      <c r="E20" s="32"/>
      <c r="F20" s="33" t="str">
        <f t="shared" si="0"/>
        <v/>
      </c>
      <c r="G20" s="32"/>
      <c r="H20" s="33" t="str">
        <f t="shared" si="1"/>
        <v/>
      </c>
      <c r="I20" s="16"/>
      <c r="J20" s="16"/>
    </row>
    <row r="21" spans="1:10" ht="8.1" customHeight="1">
      <c r="A21" s="28">
        <f t="shared" si="2"/>
        <v>19</v>
      </c>
      <c r="B21" s="34" t="s">
        <v>38</v>
      </c>
      <c r="C21" s="30" t="s">
        <v>22</v>
      </c>
      <c r="D21" s="31">
        <v>800</v>
      </c>
      <c r="E21" s="32"/>
      <c r="F21" s="33" t="str">
        <f t="shared" si="0"/>
        <v/>
      </c>
      <c r="G21" s="32"/>
      <c r="H21" s="33" t="str">
        <f t="shared" si="1"/>
        <v/>
      </c>
      <c r="I21" s="16"/>
      <c r="J21" s="16"/>
    </row>
    <row r="22" spans="1:10" ht="8.1" customHeight="1">
      <c r="A22" s="28">
        <f t="shared" si="2"/>
        <v>20</v>
      </c>
      <c r="B22" s="34" t="s">
        <v>39</v>
      </c>
      <c r="C22" s="30" t="s">
        <v>22</v>
      </c>
      <c r="D22" s="31">
        <v>150</v>
      </c>
      <c r="E22" s="32"/>
      <c r="F22" s="33" t="str">
        <f t="shared" si="0"/>
        <v/>
      </c>
      <c r="G22" s="32"/>
      <c r="H22" s="33" t="str">
        <f t="shared" si="1"/>
        <v/>
      </c>
      <c r="I22" s="15"/>
      <c r="J22" s="15"/>
    </row>
    <row r="23" spans="1:10" ht="8.1" customHeight="1">
      <c r="A23" s="28">
        <f t="shared" si="2"/>
        <v>21</v>
      </c>
      <c r="B23" s="29" t="s">
        <v>40</v>
      </c>
      <c r="C23" s="30" t="s">
        <v>22</v>
      </c>
      <c r="D23" s="31">
        <v>250</v>
      </c>
      <c r="E23" s="32"/>
      <c r="F23" s="33" t="str">
        <f t="shared" si="0"/>
        <v/>
      </c>
      <c r="G23" s="32"/>
      <c r="H23" s="33" t="str">
        <f t="shared" si="1"/>
        <v/>
      </c>
      <c r="I23" s="17"/>
      <c r="J23" s="16"/>
    </row>
    <row r="24" spans="1:10" ht="8.1" customHeight="1">
      <c r="A24" s="28">
        <f t="shared" si="2"/>
        <v>22</v>
      </c>
      <c r="B24" s="34" t="s">
        <v>41</v>
      </c>
      <c r="C24" s="30" t="s">
        <v>19</v>
      </c>
      <c r="D24" s="31">
        <v>6</v>
      </c>
      <c r="E24" s="32"/>
      <c r="F24" s="33" t="str">
        <f t="shared" si="0"/>
        <v/>
      </c>
      <c r="G24" s="32"/>
      <c r="H24" s="33" t="str">
        <f t="shared" si="1"/>
        <v/>
      </c>
      <c r="I24" s="16"/>
      <c r="J24" s="16"/>
    </row>
    <row r="25" spans="1:10" ht="8.1" customHeight="1">
      <c r="A25" s="28">
        <f t="shared" si="2"/>
        <v>23</v>
      </c>
      <c r="B25" s="34" t="s">
        <v>42</v>
      </c>
      <c r="C25" s="30" t="s">
        <v>19</v>
      </c>
      <c r="D25" s="31">
        <v>1</v>
      </c>
      <c r="E25" s="32"/>
      <c r="F25" s="33" t="str">
        <f t="shared" si="0"/>
        <v/>
      </c>
      <c r="G25" s="32"/>
      <c r="H25" s="33" t="str">
        <f t="shared" si="1"/>
        <v/>
      </c>
      <c r="I25" s="16"/>
      <c r="J25" s="16"/>
    </row>
    <row r="26" spans="1:10" ht="8.1" customHeight="1">
      <c r="A26" s="28">
        <f t="shared" si="2"/>
        <v>24</v>
      </c>
      <c r="B26" s="34" t="s">
        <v>43</v>
      </c>
      <c r="C26" s="30" t="s">
        <v>19</v>
      </c>
      <c r="D26" s="31">
        <v>3</v>
      </c>
      <c r="E26" s="32"/>
      <c r="F26" s="33" t="str">
        <f t="shared" si="0"/>
        <v/>
      </c>
      <c r="G26" s="32"/>
      <c r="H26" s="33" t="str">
        <f t="shared" si="1"/>
        <v/>
      </c>
      <c r="I26" s="16"/>
      <c r="J26" s="16"/>
    </row>
    <row r="27" spans="1:10" ht="8.1" customHeight="1">
      <c r="A27" s="28">
        <f t="shared" si="2"/>
        <v>25</v>
      </c>
      <c r="B27" s="34" t="s">
        <v>44</v>
      </c>
      <c r="C27" s="30" t="s">
        <v>19</v>
      </c>
      <c r="D27" s="31">
        <v>2</v>
      </c>
      <c r="E27" s="32"/>
      <c r="F27" s="33" t="str">
        <f t="shared" si="0"/>
        <v/>
      </c>
      <c r="G27" s="32"/>
      <c r="H27" s="33" t="str">
        <f t="shared" si="1"/>
        <v/>
      </c>
      <c r="I27" s="18"/>
      <c r="J27" s="15"/>
    </row>
    <row r="28" spans="1:10" ht="8.1" customHeight="1">
      <c r="A28" s="28">
        <f t="shared" si="2"/>
        <v>26</v>
      </c>
      <c r="B28" s="34" t="s">
        <v>45</v>
      </c>
      <c r="C28" s="30" t="s">
        <v>19</v>
      </c>
      <c r="D28" s="31">
        <v>1</v>
      </c>
      <c r="E28" s="32"/>
      <c r="F28" s="33" t="str">
        <f t="shared" si="0"/>
        <v/>
      </c>
      <c r="G28" s="32"/>
      <c r="H28" s="33" t="str">
        <f t="shared" si="1"/>
        <v/>
      </c>
      <c r="I28" s="18"/>
      <c r="J28" s="15"/>
    </row>
    <row r="29" spans="1:10" ht="8.1" customHeight="1">
      <c r="A29" s="28">
        <f t="shared" si="2"/>
        <v>27</v>
      </c>
      <c r="B29" s="29" t="s">
        <v>46</v>
      </c>
      <c r="C29" s="30" t="s">
        <v>19</v>
      </c>
      <c r="D29" s="31">
        <v>1</v>
      </c>
      <c r="E29" s="32"/>
      <c r="F29" s="33" t="str">
        <f t="shared" si="0"/>
        <v/>
      </c>
      <c r="G29" s="32"/>
      <c r="H29" s="33" t="str">
        <f t="shared" si="1"/>
        <v/>
      </c>
      <c r="I29" s="18"/>
      <c r="J29" s="15"/>
    </row>
    <row r="30" spans="1:10" ht="8.1" customHeight="1">
      <c r="A30" s="28">
        <f t="shared" si="2"/>
        <v>28</v>
      </c>
      <c r="B30" s="34" t="s">
        <v>47</v>
      </c>
      <c r="C30" s="30" t="s">
        <v>19</v>
      </c>
      <c r="D30" s="31">
        <v>2</v>
      </c>
      <c r="E30" s="32"/>
      <c r="F30" s="33" t="str">
        <f t="shared" si="0"/>
        <v/>
      </c>
      <c r="G30" s="32"/>
      <c r="H30" s="33" t="str">
        <f t="shared" si="1"/>
        <v/>
      </c>
      <c r="I30" s="15"/>
      <c r="J30" s="15"/>
    </row>
    <row r="31" spans="1:10" ht="8.1" customHeight="1">
      <c r="A31" s="28">
        <f t="shared" si="2"/>
        <v>29</v>
      </c>
      <c r="B31" s="34" t="s">
        <v>48</v>
      </c>
      <c r="C31" s="30" t="s">
        <v>22</v>
      </c>
      <c r="D31" s="31">
        <v>20</v>
      </c>
      <c r="E31" s="32"/>
      <c r="F31" s="33" t="str">
        <f t="shared" si="0"/>
        <v/>
      </c>
      <c r="G31" s="32"/>
      <c r="H31" s="33" t="str">
        <f t="shared" si="1"/>
        <v/>
      </c>
      <c r="I31" s="17"/>
      <c r="J31" s="16"/>
    </row>
    <row r="32" spans="1:10" ht="8.1" customHeight="1">
      <c r="A32" s="28">
        <f t="shared" si="2"/>
        <v>30</v>
      </c>
      <c r="B32" s="34" t="s">
        <v>49</v>
      </c>
      <c r="C32" s="30" t="s">
        <v>22</v>
      </c>
      <c r="D32" s="31">
        <v>20</v>
      </c>
      <c r="E32" s="32"/>
      <c r="F32" s="33" t="str">
        <f t="shared" si="0"/>
        <v/>
      </c>
      <c r="G32" s="32"/>
      <c r="H32" s="33" t="str">
        <f t="shared" si="1"/>
        <v/>
      </c>
      <c r="I32" s="17"/>
      <c r="J32" s="16"/>
    </row>
    <row r="33" spans="1:10" ht="8.1" customHeight="1">
      <c r="A33" s="28">
        <f t="shared" si="2"/>
        <v>31</v>
      </c>
      <c r="B33" s="34" t="s">
        <v>50</v>
      </c>
      <c r="C33" s="30" t="s">
        <v>22</v>
      </c>
      <c r="D33" s="31">
        <v>10</v>
      </c>
      <c r="E33" s="32"/>
      <c r="F33" s="33" t="str">
        <f t="shared" si="0"/>
        <v/>
      </c>
      <c r="G33" s="32"/>
      <c r="H33" s="33" t="str">
        <f t="shared" si="1"/>
        <v/>
      </c>
      <c r="I33" s="17"/>
      <c r="J33" s="16"/>
    </row>
    <row r="34" spans="1:10" ht="8.1" customHeight="1">
      <c r="A34" s="28">
        <f t="shared" si="2"/>
        <v>32</v>
      </c>
      <c r="B34" s="34" t="s">
        <v>51</v>
      </c>
      <c r="C34" s="30" t="s">
        <v>22</v>
      </c>
      <c r="D34" s="31">
        <v>40</v>
      </c>
      <c r="E34" s="32"/>
      <c r="F34" s="33" t="str">
        <f t="shared" si="0"/>
        <v/>
      </c>
      <c r="G34" s="32"/>
      <c r="H34" s="33" t="str">
        <f t="shared" si="1"/>
        <v/>
      </c>
      <c r="I34" s="17"/>
      <c r="J34" s="16"/>
    </row>
    <row r="35" spans="1:10" ht="8.1" customHeight="1">
      <c r="A35" s="28">
        <f t="shared" si="2"/>
        <v>33</v>
      </c>
      <c r="B35" s="34" t="s">
        <v>52</v>
      </c>
      <c r="C35" s="30" t="s">
        <v>19</v>
      </c>
      <c r="D35" s="31">
        <v>1</v>
      </c>
      <c r="E35" s="32"/>
      <c r="F35" s="33" t="str">
        <f t="shared" si="0"/>
        <v/>
      </c>
      <c r="G35" s="32"/>
      <c r="H35" s="33" t="str">
        <f t="shared" si="1"/>
        <v/>
      </c>
      <c r="I35" s="16"/>
      <c r="J35" s="16"/>
    </row>
    <row r="36" spans="1:10" ht="8.1" customHeight="1">
      <c r="A36" s="28">
        <f t="shared" si="2"/>
        <v>34</v>
      </c>
      <c r="B36" s="34" t="s">
        <v>53</v>
      </c>
      <c r="C36" s="30" t="s">
        <v>19</v>
      </c>
      <c r="D36" s="31">
        <v>1</v>
      </c>
      <c r="E36" s="32"/>
      <c r="F36" s="33" t="str">
        <f t="shared" si="0"/>
        <v/>
      </c>
      <c r="G36" s="32"/>
      <c r="H36" s="33" t="str">
        <f t="shared" si="1"/>
        <v/>
      </c>
      <c r="I36" s="16"/>
      <c r="J36" s="16"/>
    </row>
    <row r="37" spans="1:10" ht="8.1" customHeight="1">
      <c r="A37" s="28">
        <f t="shared" si="2"/>
        <v>35</v>
      </c>
      <c r="B37" s="34" t="s">
        <v>54</v>
      </c>
      <c r="C37" s="30" t="s">
        <v>22</v>
      </c>
      <c r="D37" s="31">
        <v>4.5</v>
      </c>
      <c r="E37" s="32"/>
      <c r="F37" s="33" t="str">
        <f t="shared" si="0"/>
        <v/>
      </c>
      <c r="G37" s="32"/>
      <c r="H37" s="33" t="str">
        <f t="shared" si="1"/>
        <v/>
      </c>
      <c r="I37" s="16"/>
      <c r="J37" s="16"/>
    </row>
    <row r="38" spans="1:13" ht="18" customHeight="1">
      <c r="A38" s="28">
        <f t="shared" si="2"/>
        <v>36</v>
      </c>
      <c r="B38" s="35" t="s">
        <v>55</v>
      </c>
      <c r="C38" s="30" t="s">
        <v>19</v>
      </c>
      <c r="D38" s="31">
        <v>1</v>
      </c>
      <c r="E38" s="32"/>
      <c r="F38" s="33" t="str">
        <f t="shared" si="0"/>
        <v/>
      </c>
      <c r="G38" s="32"/>
      <c r="H38" s="33" t="str">
        <f t="shared" si="1"/>
        <v/>
      </c>
      <c r="I38" s="17"/>
      <c r="J38" s="16"/>
      <c r="M38"/>
    </row>
    <row r="39" spans="1:10" ht="8.1" customHeight="1">
      <c r="A39" s="28">
        <f t="shared" si="2"/>
        <v>37</v>
      </c>
      <c r="B39" s="34" t="s">
        <v>56</v>
      </c>
      <c r="C39" s="30" t="s">
        <v>19</v>
      </c>
      <c r="D39" s="31">
        <v>20</v>
      </c>
      <c r="E39" s="32"/>
      <c r="F39" s="33" t="str">
        <f t="shared" si="0"/>
        <v/>
      </c>
      <c r="G39" s="32"/>
      <c r="H39" s="33" t="str">
        <f t="shared" si="1"/>
        <v/>
      </c>
      <c r="I39" s="16"/>
      <c r="J39" s="16"/>
    </row>
    <row r="40" spans="1:10" ht="8.1" customHeight="1">
      <c r="A40" s="28">
        <f t="shared" si="2"/>
        <v>38</v>
      </c>
      <c r="B40" s="36" t="s">
        <v>57</v>
      </c>
      <c r="C40" s="37" t="s">
        <v>19</v>
      </c>
      <c r="D40" s="38">
        <v>3</v>
      </c>
      <c r="E40" s="32"/>
      <c r="F40" s="33" t="str">
        <f t="shared" si="0"/>
        <v/>
      </c>
      <c r="G40" s="32"/>
      <c r="H40" s="33" t="str">
        <f t="shared" si="1"/>
        <v/>
      </c>
      <c r="I40" s="15"/>
      <c r="J40" s="15"/>
    </row>
    <row r="41" spans="1:10" ht="8.1" customHeight="1">
      <c r="A41" s="28">
        <f t="shared" si="2"/>
        <v>39</v>
      </c>
      <c r="B41" s="34" t="s">
        <v>58</v>
      </c>
      <c r="C41" s="30" t="s">
        <v>19</v>
      </c>
      <c r="D41" s="31">
        <v>48</v>
      </c>
      <c r="E41" s="32"/>
      <c r="F41" s="33" t="str">
        <f t="shared" si="0"/>
        <v/>
      </c>
      <c r="G41" s="32"/>
      <c r="H41" s="33" t="str">
        <f t="shared" si="1"/>
        <v/>
      </c>
      <c r="I41" s="16"/>
      <c r="J41" s="16"/>
    </row>
    <row r="42" spans="1:10" ht="8.1" customHeight="1">
      <c r="A42" s="28">
        <f t="shared" si="2"/>
        <v>40</v>
      </c>
      <c r="B42" s="34" t="s">
        <v>59</v>
      </c>
      <c r="C42" s="30" t="s">
        <v>19</v>
      </c>
      <c r="D42" s="31">
        <v>2</v>
      </c>
      <c r="E42" s="32"/>
      <c r="F42" s="33" t="str">
        <f t="shared" si="0"/>
        <v/>
      </c>
      <c r="G42" s="32"/>
      <c r="H42" s="33" t="str">
        <f t="shared" si="1"/>
        <v/>
      </c>
      <c r="I42" s="16"/>
      <c r="J42" s="16"/>
    </row>
    <row r="43" spans="1:10" ht="8.1" customHeight="1">
      <c r="A43" s="28">
        <f t="shared" si="2"/>
        <v>41</v>
      </c>
      <c r="B43" s="34" t="s">
        <v>60</v>
      </c>
      <c r="C43" s="30" t="s">
        <v>19</v>
      </c>
      <c r="D43" s="31">
        <v>2</v>
      </c>
      <c r="E43" s="32"/>
      <c r="F43" s="33" t="str">
        <f t="shared" si="0"/>
        <v/>
      </c>
      <c r="G43" s="32"/>
      <c r="H43" s="33" t="str">
        <f t="shared" si="1"/>
        <v/>
      </c>
      <c r="I43" s="16"/>
      <c r="J43" s="16"/>
    </row>
    <row r="44" spans="1:10" ht="8.1" customHeight="1">
      <c r="A44" s="28">
        <f t="shared" si="2"/>
        <v>42</v>
      </c>
      <c r="B44" s="34" t="s">
        <v>61</v>
      </c>
      <c r="C44" s="30" t="s">
        <v>19</v>
      </c>
      <c r="D44" s="31">
        <v>2</v>
      </c>
      <c r="E44" s="32"/>
      <c r="F44" s="33" t="str">
        <f t="shared" si="0"/>
        <v/>
      </c>
      <c r="G44" s="32"/>
      <c r="H44" s="33" t="str">
        <f t="shared" si="1"/>
        <v/>
      </c>
      <c r="I44" s="16"/>
      <c r="J44" s="16"/>
    </row>
    <row r="45" spans="1:10" ht="8.1" customHeight="1">
      <c r="A45" s="28">
        <f t="shared" si="2"/>
        <v>43</v>
      </c>
      <c r="B45" s="34" t="s">
        <v>62</v>
      </c>
      <c r="C45" s="30" t="s">
        <v>19</v>
      </c>
      <c r="D45" s="31">
        <v>6</v>
      </c>
      <c r="E45" s="32"/>
      <c r="F45" s="33" t="str">
        <f t="shared" si="0"/>
        <v/>
      </c>
      <c r="G45" s="32"/>
      <c r="H45" s="33" t="str">
        <f t="shared" si="1"/>
        <v/>
      </c>
      <c r="I45" s="16"/>
      <c r="J45" s="16"/>
    </row>
    <row r="46" spans="1:10" ht="8.1" customHeight="1">
      <c r="A46" s="28">
        <f t="shared" si="2"/>
        <v>44</v>
      </c>
      <c r="B46" s="36" t="s">
        <v>63</v>
      </c>
      <c r="C46" s="37" t="s">
        <v>64</v>
      </c>
      <c r="D46" s="38">
        <v>1</v>
      </c>
      <c r="E46" s="32"/>
      <c r="F46" s="33" t="str">
        <f t="shared" si="0"/>
        <v/>
      </c>
      <c r="G46" s="32"/>
      <c r="H46" s="33" t="str">
        <f t="shared" si="1"/>
        <v/>
      </c>
      <c r="I46" s="16"/>
      <c r="J46" s="16"/>
    </row>
    <row r="47" spans="1:10" ht="8.1" customHeight="1">
      <c r="A47" s="28">
        <f t="shared" si="2"/>
        <v>45</v>
      </c>
      <c r="B47" s="39" t="s">
        <v>65</v>
      </c>
      <c r="C47" s="40" t="s">
        <v>66</v>
      </c>
      <c r="D47" s="41">
        <v>30</v>
      </c>
      <c r="E47" s="32"/>
      <c r="F47" s="33" t="str">
        <f t="shared" si="0"/>
        <v/>
      </c>
      <c r="G47" s="32"/>
      <c r="H47" s="33" t="str">
        <f t="shared" si="1"/>
        <v/>
      </c>
      <c r="I47" s="16"/>
      <c r="J47" s="16"/>
    </row>
    <row r="48" spans="1:10" ht="8.1" customHeight="1">
      <c r="A48" s="42">
        <f t="shared" si="2"/>
        <v>46</v>
      </c>
      <c r="B48" s="43"/>
      <c r="C48" s="44"/>
      <c r="D48" s="44"/>
      <c r="E48" s="44"/>
      <c r="F48" s="45">
        <f>SUM(F3:F47)</f>
        <v>0</v>
      </c>
      <c r="G48" s="43"/>
      <c r="H48" s="45">
        <f>SUM(H3:H47)</f>
        <v>0</v>
      </c>
      <c r="I48" s="19"/>
      <c r="J48" s="19"/>
    </row>
    <row r="49" spans="1:10" ht="8.1" customHeight="1">
      <c r="A49" s="46">
        <f t="shared" si="2"/>
        <v>47</v>
      </c>
      <c r="B49" s="47" t="s">
        <v>67</v>
      </c>
      <c r="C49" s="48"/>
      <c r="D49" s="49">
        <v>3</v>
      </c>
      <c r="E49" s="48" t="s">
        <v>68</v>
      </c>
      <c r="F49" s="50">
        <f>ROUND(F48*D49*0.01,1)</f>
        <v>0</v>
      </c>
      <c r="G49" s="51"/>
      <c r="H49" s="52"/>
      <c r="I49" s="19"/>
      <c r="J49" s="19"/>
    </row>
    <row r="50" spans="1:10" ht="8.1" customHeight="1">
      <c r="A50" s="46">
        <f t="shared" si="2"/>
        <v>48</v>
      </c>
      <c r="B50" s="47" t="s">
        <v>69</v>
      </c>
      <c r="C50" s="48"/>
      <c r="D50" s="49">
        <v>6</v>
      </c>
      <c r="E50" s="48" t="s">
        <v>68</v>
      </c>
      <c r="F50" s="53"/>
      <c r="G50" s="51"/>
      <c r="H50" s="50">
        <f>ROUND(H48*D50*0.01,1)</f>
        <v>0</v>
      </c>
      <c r="I50" s="19"/>
      <c r="J50" s="19"/>
    </row>
    <row r="51" spans="1:10" ht="8.1" customHeight="1">
      <c r="A51" s="54">
        <f t="shared" si="2"/>
        <v>49</v>
      </c>
      <c r="B51" s="55" t="s">
        <v>70</v>
      </c>
      <c r="C51" s="56"/>
      <c r="D51" s="56"/>
      <c r="E51" s="56"/>
      <c r="F51" s="57">
        <f>SUM(F48:F50)</f>
        <v>0</v>
      </c>
      <c r="G51" s="58"/>
      <c r="H51" s="57">
        <f>SUM(H48:H50)</f>
        <v>0</v>
      </c>
      <c r="I51" s="19"/>
      <c r="J51" s="19"/>
    </row>
    <row r="52" spans="1:10" ht="8.1" customHeight="1">
      <c r="A52" s="59"/>
      <c r="B52" s="60"/>
      <c r="C52" s="48"/>
      <c r="D52" s="48"/>
      <c r="E52" s="48"/>
      <c r="F52" s="61"/>
      <c r="G52" s="48"/>
      <c r="H52" s="61"/>
      <c r="I52" s="19"/>
      <c r="J52" s="19"/>
    </row>
    <row r="53" spans="1:8" ht="8.1" customHeight="1">
      <c r="A53" s="62"/>
      <c r="B53" s="62"/>
      <c r="C53" s="62"/>
      <c r="D53" s="62"/>
      <c r="E53" s="62"/>
      <c r="F53" s="62"/>
      <c r="G53" s="62"/>
      <c r="H53" s="62"/>
    </row>
    <row r="54" spans="1:8" ht="8.1" customHeight="1">
      <c r="A54" s="62"/>
      <c r="B54" s="62"/>
      <c r="C54" s="62"/>
      <c r="D54" s="62"/>
      <c r="E54" s="62"/>
      <c r="F54" s="62"/>
      <c r="G54" s="62"/>
      <c r="H54" s="62"/>
    </row>
    <row r="55" spans="1:10" ht="9.9" customHeight="1">
      <c r="A55" s="62"/>
      <c r="B55" s="22" t="s">
        <v>71</v>
      </c>
      <c r="C55" s="23"/>
      <c r="D55" s="23"/>
      <c r="E55" s="87" t="s">
        <v>10</v>
      </c>
      <c r="F55" s="87"/>
      <c r="G55" s="87" t="s">
        <v>11</v>
      </c>
      <c r="H55" s="87"/>
      <c r="I55" s="12"/>
      <c r="J55" s="12"/>
    </row>
    <row r="56" spans="1:10" ht="8.1" customHeight="1">
      <c r="A56" s="24" t="s">
        <v>12</v>
      </c>
      <c r="B56" s="25" t="s">
        <v>13</v>
      </c>
      <c r="C56" s="26" t="s">
        <v>14</v>
      </c>
      <c r="D56" s="27" t="s">
        <v>15</v>
      </c>
      <c r="E56" s="26" t="s">
        <v>16</v>
      </c>
      <c r="F56" s="27" t="s">
        <v>17</v>
      </c>
      <c r="G56" s="26" t="s">
        <v>16</v>
      </c>
      <c r="H56" s="27" t="s">
        <v>17</v>
      </c>
      <c r="I56" s="14"/>
      <c r="J56" s="14"/>
    </row>
    <row r="57" spans="1:10" ht="8.1" customHeight="1">
      <c r="A57" s="28">
        <f>(SUM(A51,1))</f>
        <v>50</v>
      </c>
      <c r="B57" s="34" t="s">
        <v>72</v>
      </c>
      <c r="C57" s="30" t="s">
        <v>19</v>
      </c>
      <c r="D57" s="31">
        <v>2</v>
      </c>
      <c r="E57" s="32"/>
      <c r="F57" s="33" t="str">
        <f aca="true" t="shared" si="3" ref="F57:F62">IF(E57="","",PRODUCT(D57,E57))</f>
        <v/>
      </c>
      <c r="G57" s="32"/>
      <c r="H57" s="33" t="str">
        <f aca="true" t="shared" si="4" ref="H57:H62">IF(G57="","",PRODUCT(D57,G57))</f>
        <v/>
      </c>
      <c r="I57" s="16"/>
      <c r="J57" s="16"/>
    </row>
    <row r="58" spans="1:10" ht="8.1" customHeight="1">
      <c r="A58" s="28">
        <f aca="true" t="shared" si="5" ref="A58:A66">(SUM(A57,1))</f>
        <v>51</v>
      </c>
      <c r="B58" s="34" t="s">
        <v>73</v>
      </c>
      <c r="C58" s="30" t="s">
        <v>19</v>
      </c>
      <c r="D58" s="31">
        <v>169</v>
      </c>
      <c r="E58" s="32"/>
      <c r="F58" s="33" t="str">
        <f t="shared" si="3"/>
        <v/>
      </c>
      <c r="G58" s="32"/>
      <c r="H58" s="33" t="str">
        <f t="shared" si="4"/>
        <v/>
      </c>
      <c r="I58" s="16"/>
      <c r="J58" s="16"/>
    </row>
    <row r="59" spans="1:10" ht="8.1" customHeight="1">
      <c r="A59" s="28">
        <f t="shared" si="5"/>
        <v>52</v>
      </c>
      <c r="B59" s="34" t="s">
        <v>74</v>
      </c>
      <c r="C59" s="30" t="s">
        <v>19</v>
      </c>
      <c r="D59" s="31">
        <v>169</v>
      </c>
      <c r="E59" s="32"/>
      <c r="F59" s="33" t="str">
        <f t="shared" si="3"/>
        <v/>
      </c>
      <c r="G59" s="32"/>
      <c r="H59" s="33" t="str">
        <f t="shared" si="4"/>
        <v/>
      </c>
      <c r="I59" s="16"/>
      <c r="J59" s="16"/>
    </row>
    <row r="60" spans="1:10" ht="18" customHeight="1">
      <c r="A60" s="28">
        <f t="shared" si="5"/>
        <v>53</v>
      </c>
      <c r="B60" s="63" t="s">
        <v>75</v>
      </c>
      <c r="C60" s="30" t="s">
        <v>19</v>
      </c>
      <c r="D60" s="31">
        <v>169</v>
      </c>
      <c r="E60" s="32"/>
      <c r="F60" s="33" t="str">
        <f t="shared" si="3"/>
        <v/>
      </c>
      <c r="G60" s="32"/>
      <c r="H60" s="33" t="str">
        <f t="shared" si="4"/>
        <v/>
      </c>
      <c r="I60" s="16"/>
      <c r="J60" s="16"/>
    </row>
    <row r="61" spans="1:10" ht="70.5" customHeight="1">
      <c r="A61" s="28">
        <f t="shared" si="5"/>
        <v>54</v>
      </c>
      <c r="B61" s="63" t="s">
        <v>76</v>
      </c>
      <c r="C61" s="30" t="s">
        <v>19</v>
      </c>
      <c r="D61" s="31">
        <v>1</v>
      </c>
      <c r="E61" s="32"/>
      <c r="F61" s="33" t="str">
        <f t="shared" si="3"/>
        <v/>
      </c>
      <c r="G61" s="32"/>
      <c r="H61" s="33" t="str">
        <f t="shared" si="4"/>
        <v/>
      </c>
      <c r="I61" s="16"/>
      <c r="J61" s="16"/>
    </row>
    <row r="62" spans="1:10" ht="8.1" customHeight="1">
      <c r="A62" s="28">
        <f t="shared" si="5"/>
        <v>55</v>
      </c>
      <c r="B62" s="63" t="s">
        <v>77</v>
      </c>
      <c r="C62" s="30" t="s">
        <v>19</v>
      </c>
      <c r="D62" s="31">
        <v>1</v>
      </c>
      <c r="E62" s="32"/>
      <c r="F62" s="33" t="str">
        <f t="shared" si="3"/>
        <v/>
      </c>
      <c r="G62" s="32"/>
      <c r="H62" s="33" t="str">
        <f t="shared" si="4"/>
        <v/>
      </c>
      <c r="I62" s="16"/>
      <c r="J62" s="16"/>
    </row>
    <row r="63" spans="1:10" ht="8.1" customHeight="1">
      <c r="A63" s="42">
        <f t="shared" si="5"/>
        <v>56</v>
      </c>
      <c r="B63" s="43"/>
      <c r="C63" s="44"/>
      <c r="D63" s="44"/>
      <c r="E63" s="44"/>
      <c r="F63" s="45">
        <f>SUM(F57:F62)</f>
        <v>0</v>
      </c>
      <c r="G63" s="43"/>
      <c r="H63" s="45">
        <f>SUM(H57:H62)</f>
        <v>0</v>
      </c>
      <c r="I63" s="19"/>
      <c r="J63" s="19"/>
    </row>
    <row r="64" spans="1:10" ht="8.1" customHeight="1">
      <c r="A64" s="46">
        <f t="shared" si="5"/>
        <v>57</v>
      </c>
      <c r="B64" s="47" t="s">
        <v>67</v>
      </c>
      <c r="C64" s="48"/>
      <c r="D64" s="49">
        <v>3</v>
      </c>
      <c r="E64" s="48" t="s">
        <v>68</v>
      </c>
      <c r="F64" s="50">
        <f>ROUND(F63*D64*0.01,1)</f>
        <v>0</v>
      </c>
      <c r="G64" s="51"/>
      <c r="H64" s="52"/>
      <c r="I64" s="19"/>
      <c r="J64" s="19"/>
    </row>
    <row r="65" spans="1:10" ht="8.1" customHeight="1">
      <c r="A65" s="46">
        <f t="shared" si="5"/>
        <v>58</v>
      </c>
      <c r="B65" s="47" t="s">
        <v>69</v>
      </c>
      <c r="C65" s="48"/>
      <c r="D65" s="49">
        <v>0</v>
      </c>
      <c r="E65" s="48" t="s">
        <v>68</v>
      </c>
      <c r="F65" s="53"/>
      <c r="G65" s="51"/>
      <c r="H65" s="50">
        <f>ROUND(H63*D65*0.01,1)</f>
        <v>0</v>
      </c>
      <c r="I65" s="19"/>
      <c r="J65" s="19"/>
    </row>
    <row r="66" spans="1:10" ht="8.1" customHeight="1">
      <c r="A66" s="54">
        <f t="shared" si="5"/>
        <v>59</v>
      </c>
      <c r="B66" s="55" t="s">
        <v>70</v>
      </c>
      <c r="C66" s="56"/>
      <c r="D66" s="56"/>
      <c r="E66" s="56"/>
      <c r="F66" s="57">
        <f>SUM(F63:F65)</f>
        <v>0</v>
      </c>
      <c r="G66" s="58"/>
      <c r="H66" s="57">
        <f>SUM(H63:H65)</f>
        <v>0</v>
      </c>
      <c r="I66" s="19"/>
      <c r="J66" s="19"/>
    </row>
    <row r="67" spans="1:10" ht="8.1" customHeight="1">
      <c r="A67" s="62"/>
      <c r="B67" s="60"/>
      <c r="C67" s="48"/>
      <c r="D67" s="48"/>
      <c r="E67" s="48"/>
      <c r="F67" s="61"/>
      <c r="G67" s="48"/>
      <c r="H67" s="61"/>
      <c r="I67" s="19"/>
      <c r="J67" s="19"/>
    </row>
    <row r="68" spans="1:10" ht="8.1" customHeight="1">
      <c r="A68" s="62"/>
      <c r="B68" s="60"/>
      <c r="C68" s="48"/>
      <c r="D68" s="48"/>
      <c r="E68" s="48"/>
      <c r="F68" s="61"/>
      <c r="G68" s="48"/>
      <c r="H68" s="61"/>
      <c r="I68" s="19"/>
      <c r="J68" s="19"/>
    </row>
    <row r="69" spans="1:8" ht="9.9" customHeight="1">
      <c r="A69" s="62"/>
      <c r="B69" s="22" t="s">
        <v>78</v>
      </c>
      <c r="C69" s="23"/>
      <c r="D69" s="23"/>
      <c r="E69" s="87" t="s">
        <v>10</v>
      </c>
      <c r="F69" s="87"/>
      <c r="G69" s="87" t="s">
        <v>11</v>
      </c>
      <c r="H69" s="87"/>
    </row>
    <row r="70" spans="1:9" ht="8.1" customHeight="1">
      <c r="A70" s="24" t="s">
        <v>12</v>
      </c>
      <c r="B70" s="25" t="s">
        <v>13</v>
      </c>
      <c r="C70" s="26" t="s">
        <v>14</v>
      </c>
      <c r="D70" s="27" t="s">
        <v>15</v>
      </c>
      <c r="E70" s="26" t="s">
        <v>16</v>
      </c>
      <c r="F70" s="27" t="s">
        <v>17</v>
      </c>
      <c r="G70" s="26" t="s">
        <v>16</v>
      </c>
      <c r="H70" s="27" t="s">
        <v>17</v>
      </c>
      <c r="I70" s="12"/>
    </row>
    <row r="71" spans="1:10" ht="18" customHeight="1">
      <c r="A71" s="28">
        <f>(SUM(A66,1))</f>
        <v>60</v>
      </c>
      <c r="B71" s="64" t="s">
        <v>79</v>
      </c>
      <c r="C71" s="65" t="s">
        <v>19</v>
      </c>
      <c r="D71" s="66">
        <v>1</v>
      </c>
      <c r="E71" s="32"/>
      <c r="F71" s="33" t="str">
        <f aca="true" t="shared" si="6" ref="F71:F75">IF(E71="","",PRODUCT(D71,E71))</f>
        <v/>
      </c>
      <c r="G71" s="32"/>
      <c r="H71" s="33" t="str">
        <f aca="true" t="shared" si="7" ref="H71:H75">IF(G71="","",PRODUCT(D71,G71))</f>
        <v/>
      </c>
      <c r="I71" s="16"/>
      <c r="J71" s="16"/>
    </row>
    <row r="72" spans="1:10" ht="18" customHeight="1">
      <c r="A72" s="28">
        <f aca="true" t="shared" si="8" ref="A72:A79">(SUM(A71,1))</f>
        <v>61</v>
      </c>
      <c r="B72" s="64" t="s">
        <v>80</v>
      </c>
      <c r="C72" s="65" t="s">
        <v>19</v>
      </c>
      <c r="D72" s="66">
        <v>1</v>
      </c>
      <c r="E72" s="32"/>
      <c r="F72" s="33" t="str">
        <f t="shared" si="6"/>
        <v/>
      </c>
      <c r="G72" s="32"/>
      <c r="H72" s="33" t="str">
        <f t="shared" si="7"/>
        <v/>
      </c>
      <c r="I72" s="16"/>
      <c r="J72" s="16"/>
    </row>
    <row r="73" spans="1:10" ht="8.1" customHeight="1">
      <c r="A73" s="28">
        <f t="shared" si="8"/>
        <v>62</v>
      </c>
      <c r="B73" s="64" t="s">
        <v>81</v>
      </c>
      <c r="C73" s="65" t="s">
        <v>19</v>
      </c>
      <c r="D73" s="66">
        <v>1</v>
      </c>
      <c r="E73" s="32"/>
      <c r="F73" s="33" t="str">
        <f t="shared" si="6"/>
        <v/>
      </c>
      <c r="G73" s="32"/>
      <c r="H73" s="33" t="str">
        <f t="shared" si="7"/>
        <v/>
      </c>
      <c r="I73" s="16"/>
      <c r="J73" s="16"/>
    </row>
    <row r="74" spans="1:10" ht="8.1" customHeight="1">
      <c r="A74" s="28">
        <f t="shared" si="8"/>
        <v>63</v>
      </c>
      <c r="B74" s="64" t="s">
        <v>82</v>
      </c>
      <c r="C74" s="65" t="s">
        <v>19</v>
      </c>
      <c r="D74" s="66">
        <v>1</v>
      </c>
      <c r="E74" s="32"/>
      <c r="F74" s="33" t="str">
        <f t="shared" si="6"/>
        <v/>
      </c>
      <c r="G74" s="32"/>
      <c r="H74" s="33" t="str">
        <f t="shared" si="7"/>
        <v/>
      </c>
      <c r="I74" s="16"/>
      <c r="J74" s="16"/>
    </row>
    <row r="75" spans="1:10" ht="8.1" customHeight="1">
      <c r="A75" s="28">
        <f t="shared" si="8"/>
        <v>64</v>
      </c>
      <c r="B75" s="64" t="s">
        <v>83</v>
      </c>
      <c r="C75" s="65" t="s">
        <v>19</v>
      </c>
      <c r="D75" s="66">
        <v>1</v>
      </c>
      <c r="E75" s="32"/>
      <c r="F75" s="33" t="str">
        <f t="shared" si="6"/>
        <v/>
      </c>
      <c r="G75" s="32"/>
      <c r="H75" s="33" t="str">
        <f t="shared" si="7"/>
        <v/>
      </c>
      <c r="I75" s="16"/>
      <c r="J75" s="16"/>
    </row>
    <row r="76" spans="1:10" ht="8.1" customHeight="1">
      <c r="A76" s="42">
        <f t="shared" si="8"/>
        <v>65</v>
      </c>
      <c r="B76" s="43"/>
      <c r="C76" s="44"/>
      <c r="D76" s="44"/>
      <c r="E76" s="44"/>
      <c r="F76" s="45">
        <f>SUM(F71:F75)</f>
        <v>0</v>
      </c>
      <c r="G76" s="43"/>
      <c r="H76" s="45">
        <f>SUM(H71:H75)</f>
        <v>0</v>
      </c>
      <c r="I76" s="19"/>
      <c r="J76" s="19"/>
    </row>
    <row r="77" spans="1:10" ht="8.1" customHeight="1">
      <c r="A77" s="46">
        <f t="shared" si="8"/>
        <v>66</v>
      </c>
      <c r="B77" s="47" t="s">
        <v>67</v>
      </c>
      <c r="C77" s="48"/>
      <c r="D77" s="49">
        <v>0</v>
      </c>
      <c r="E77" s="48" t="s">
        <v>68</v>
      </c>
      <c r="F77" s="50">
        <f>ROUND(F76*D77*0.01,1)</f>
        <v>0</v>
      </c>
      <c r="G77" s="51"/>
      <c r="H77" s="52"/>
      <c r="I77" s="19"/>
      <c r="J77" s="19"/>
    </row>
    <row r="78" spans="1:10" ht="8.1" customHeight="1">
      <c r="A78" s="46">
        <f t="shared" si="8"/>
        <v>67</v>
      </c>
      <c r="B78" s="47" t="s">
        <v>69</v>
      </c>
      <c r="C78" s="48"/>
      <c r="D78" s="49">
        <v>0</v>
      </c>
      <c r="E78" s="48" t="s">
        <v>68</v>
      </c>
      <c r="F78" s="53"/>
      <c r="G78" s="51"/>
      <c r="H78" s="50">
        <f>ROUND(H76*D78*0.01,1)</f>
        <v>0</v>
      </c>
      <c r="I78" s="19"/>
      <c r="J78" s="19"/>
    </row>
    <row r="79" spans="1:10" ht="8.1" customHeight="1">
      <c r="A79" s="54">
        <f t="shared" si="8"/>
        <v>68</v>
      </c>
      <c r="B79" s="55" t="s">
        <v>70</v>
      </c>
      <c r="C79" s="56"/>
      <c r="D79" s="56"/>
      <c r="E79" s="56"/>
      <c r="F79" s="57">
        <f>SUM(F76:F78)</f>
        <v>0</v>
      </c>
      <c r="G79" s="58"/>
      <c r="H79" s="57">
        <f>SUM(H76:H78)</f>
        <v>0</v>
      </c>
      <c r="I79" s="19"/>
      <c r="J79" s="19"/>
    </row>
    <row r="80" spans="1:10" ht="8.1" customHeight="1">
      <c r="A80" s="62"/>
      <c r="B80" s="60"/>
      <c r="C80" s="48"/>
      <c r="D80" s="48"/>
      <c r="E80" s="48"/>
      <c r="F80" s="61"/>
      <c r="G80" s="48"/>
      <c r="H80" s="61"/>
      <c r="I80" s="19"/>
      <c r="J80" s="19"/>
    </row>
    <row r="81" spans="1:10" ht="8.1" customHeight="1">
      <c r="A81" s="62"/>
      <c r="B81" s="60"/>
      <c r="C81" s="48"/>
      <c r="D81" s="48"/>
      <c r="E81" s="48"/>
      <c r="F81" s="61"/>
      <c r="G81" s="48"/>
      <c r="H81" s="61"/>
      <c r="I81" s="19"/>
      <c r="J81" s="19"/>
    </row>
    <row r="82" spans="1:10" ht="8.1" customHeight="1">
      <c r="A82" s="62"/>
      <c r="B82" s="60"/>
      <c r="C82" s="48"/>
      <c r="D82" s="48"/>
      <c r="E82" s="48"/>
      <c r="F82" s="61"/>
      <c r="G82" s="48"/>
      <c r="H82" s="61"/>
      <c r="I82" s="19"/>
      <c r="J82" s="19"/>
    </row>
    <row r="83" spans="1:10" ht="9.9" customHeight="1">
      <c r="A83" s="22"/>
      <c r="B83" s="22" t="s">
        <v>84</v>
      </c>
      <c r="C83" s="23"/>
      <c r="D83" s="23"/>
      <c r="E83" s="87" t="s">
        <v>10</v>
      </c>
      <c r="F83" s="87"/>
      <c r="G83" s="87" t="s">
        <v>11</v>
      </c>
      <c r="H83" s="87"/>
      <c r="I83" s="12"/>
      <c r="J83" s="12"/>
    </row>
    <row r="84" spans="1:10" ht="8.1" customHeight="1">
      <c r="A84" s="24" t="s">
        <v>12</v>
      </c>
      <c r="B84" s="25" t="s">
        <v>13</v>
      </c>
      <c r="C84" s="26" t="s">
        <v>14</v>
      </c>
      <c r="D84" s="27" t="s">
        <v>15</v>
      </c>
      <c r="E84" s="26" t="s">
        <v>16</v>
      </c>
      <c r="F84" s="27" t="s">
        <v>17</v>
      </c>
      <c r="G84" s="26" t="s">
        <v>16</v>
      </c>
      <c r="H84" s="27" t="s">
        <v>17</v>
      </c>
      <c r="I84" s="14"/>
      <c r="J84" s="14"/>
    </row>
    <row r="85" spans="1:11" ht="8.1" customHeight="1">
      <c r="A85" s="28">
        <f>(SUM(A79,1))</f>
        <v>69</v>
      </c>
      <c r="B85" s="67" t="s">
        <v>85</v>
      </c>
      <c r="C85" s="65" t="s">
        <v>22</v>
      </c>
      <c r="D85" s="66">
        <v>160</v>
      </c>
      <c r="E85" s="32"/>
      <c r="F85" s="33" t="str">
        <f aca="true" t="shared" si="9" ref="F85:F105">IF(E85="","",PRODUCT(D85,E85))</f>
        <v/>
      </c>
      <c r="G85" s="32"/>
      <c r="H85" s="33" t="str">
        <f aca="true" t="shared" si="10" ref="H85:H105">IF(G85="","",PRODUCT(D85,G85))</f>
        <v/>
      </c>
      <c r="I85" s="17"/>
      <c r="J85" s="16"/>
      <c r="K85" s="16"/>
    </row>
    <row r="86" spans="1:11" ht="8.1" customHeight="1">
      <c r="A86" s="28">
        <f>(SUM(A85,1))</f>
        <v>70</v>
      </c>
      <c r="B86" s="29" t="s">
        <v>86</v>
      </c>
      <c r="C86" s="65" t="s">
        <v>22</v>
      </c>
      <c r="D86" s="66">
        <f>14*5</f>
        <v>70</v>
      </c>
      <c r="E86" s="32"/>
      <c r="F86" s="33" t="str">
        <f t="shared" si="9"/>
        <v/>
      </c>
      <c r="G86" s="32"/>
      <c r="H86" s="33" t="str">
        <f t="shared" si="10"/>
        <v/>
      </c>
      <c r="I86" s="17"/>
      <c r="J86" s="16"/>
      <c r="K86" s="16"/>
    </row>
    <row r="87" spans="1:11" ht="8.1" customHeight="1">
      <c r="A87" s="28">
        <f aca="true" t="shared" si="11" ref="A87:A109">(SUM(A86,1))</f>
        <v>71</v>
      </c>
      <c r="B87" s="29" t="s">
        <v>87</v>
      </c>
      <c r="C87" s="65" t="s">
        <v>22</v>
      </c>
      <c r="D87" s="66">
        <v>360</v>
      </c>
      <c r="E87" s="32"/>
      <c r="F87" s="33" t="str">
        <f t="shared" si="9"/>
        <v/>
      </c>
      <c r="G87" s="32"/>
      <c r="H87" s="33" t="str">
        <f t="shared" si="10"/>
        <v/>
      </c>
      <c r="I87" s="17"/>
      <c r="J87" s="16"/>
      <c r="K87" s="16"/>
    </row>
    <row r="88" spans="1:10" ht="8.1" customHeight="1">
      <c r="A88" s="28">
        <f t="shared" si="11"/>
        <v>72</v>
      </c>
      <c r="B88" s="34" t="s">
        <v>51</v>
      </c>
      <c r="C88" s="30" t="s">
        <v>22</v>
      </c>
      <c r="D88" s="31">
        <v>30</v>
      </c>
      <c r="E88" s="32"/>
      <c r="F88" s="33" t="str">
        <f t="shared" si="9"/>
        <v/>
      </c>
      <c r="G88" s="32"/>
      <c r="H88" s="33" t="str">
        <f t="shared" si="10"/>
        <v/>
      </c>
      <c r="I88" s="17"/>
      <c r="J88" s="16"/>
    </row>
    <row r="89" spans="1:11" ht="8.1" customHeight="1">
      <c r="A89" s="28">
        <f t="shared" si="11"/>
        <v>73</v>
      </c>
      <c r="B89" s="67" t="s">
        <v>88</v>
      </c>
      <c r="C89" s="65" t="s">
        <v>19</v>
      </c>
      <c r="D89" s="66">
        <v>230</v>
      </c>
      <c r="E89" s="32"/>
      <c r="F89" s="33" t="str">
        <f t="shared" si="9"/>
        <v/>
      </c>
      <c r="G89" s="32"/>
      <c r="H89" s="33" t="str">
        <f t="shared" si="10"/>
        <v/>
      </c>
      <c r="I89" s="17"/>
      <c r="J89" s="16"/>
      <c r="K89" s="16"/>
    </row>
    <row r="90" spans="1:11" ht="8.1" customHeight="1">
      <c r="A90" s="28">
        <f t="shared" si="11"/>
        <v>74</v>
      </c>
      <c r="B90" s="67" t="s">
        <v>89</v>
      </c>
      <c r="C90" s="65" t="s">
        <v>19</v>
      </c>
      <c r="D90" s="66">
        <v>12</v>
      </c>
      <c r="E90" s="32"/>
      <c r="F90" s="33" t="str">
        <f t="shared" si="9"/>
        <v/>
      </c>
      <c r="G90" s="32"/>
      <c r="H90" s="33" t="str">
        <f t="shared" si="10"/>
        <v/>
      </c>
      <c r="I90" s="17"/>
      <c r="J90" s="16"/>
      <c r="K90" s="16"/>
    </row>
    <row r="91" spans="1:11" ht="8.1" customHeight="1">
      <c r="A91" s="28">
        <f t="shared" si="11"/>
        <v>75</v>
      </c>
      <c r="B91" s="67" t="s">
        <v>90</v>
      </c>
      <c r="C91" s="65" t="s">
        <v>19</v>
      </c>
      <c r="D91" s="66">
        <v>36</v>
      </c>
      <c r="E91" s="32"/>
      <c r="F91" s="33" t="str">
        <f t="shared" si="9"/>
        <v/>
      </c>
      <c r="G91" s="32"/>
      <c r="H91" s="33" t="str">
        <f t="shared" si="10"/>
        <v/>
      </c>
      <c r="I91" s="17"/>
      <c r="J91" s="16"/>
      <c r="K91" s="16"/>
    </row>
    <row r="92" spans="1:11" ht="8.1" customHeight="1">
      <c r="A92" s="28">
        <f t="shared" si="11"/>
        <v>76</v>
      </c>
      <c r="B92" s="67" t="s">
        <v>91</v>
      </c>
      <c r="C92" s="65" t="s">
        <v>19</v>
      </c>
      <c r="D92" s="66">
        <v>1</v>
      </c>
      <c r="E92" s="32"/>
      <c r="F92" s="33" t="str">
        <f t="shared" si="9"/>
        <v/>
      </c>
      <c r="G92" s="32"/>
      <c r="H92" s="33" t="str">
        <f t="shared" si="10"/>
        <v/>
      </c>
      <c r="I92" s="18"/>
      <c r="J92" s="15"/>
      <c r="K92" s="16"/>
    </row>
    <row r="93" spans="1:11" ht="8.1" customHeight="1">
      <c r="A93" s="28">
        <f t="shared" si="11"/>
        <v>77</v>
      </c>
      <c r="B93" s="67" t="s">
        <v>92</v>
      </c>
      <c r="C93" s="65" t="s">
        <v>19</v>
      </c>
      <c r="D93" s="66">
        <v>1</v>
      </c>
      <c r="E93" s="32"/>
      <c r="F93" s="33" t="str">
        <f t="shared" si="9"/>
        <v/>
      </c>
      <c r="G93" s="32"/>
      <c r="H93" s="33" t="str">
        <f t="shared" si="10"/>
        <v/>
      </c>
      <c r="I93" s="17"/>
      <c r="J93" s="16"/>
      <c r="K93" s="16"/>
    </row>
    <row r="94" spans="1:11" ht="8.1" customHeight="1">
      <c r="A94" s="28">
        <f t="shared" si="11"/>
        <v>78</v>
      </c>
      <c r="B94" s="67" t="s">
        <v>93</v>
      </c>
      <c r="C94" s="65" t="s">
        <v>19</v>
      </c>
      <c r="D94" s="66">
        <v>38</v>
      </c>
      <c r="E94" s="32"/>
      <c r="F94" s="33" t="str">
        <f t="shared" si="9"/>
        <v/>
      </c>
      <c r="G94" s="32"/>
      <c r="H94" s="33" t="str">
        <f t="shared" si="10"/>
        <v/>
      </c>
      <c r="I94" s="17"/>
      <c r="J94" s="16"/>
      <c r="K94" s="16"/>
    </row>
    <row r="95" spans="1:11" ht="8.1" customHeight="1">
      <c r="A95" s="28">
        <f t="shared" si="11"/>
        <v>79</v>
      </c>
      <c r="B95" s="67" t="s">
        <v>94</v>
      </c>
      <c r="C95" s="65" t="s">
        <v>19</v>
      </c>
      <c r="D95" s="66">
        <v>100</v>
      </c>
      <c r="E95" s="32"/>
      <c r="F95" s="33" t="str">
        <f t="shared" si="9"/>
        <v/>
      </c>
      <c r="G95" s="32"/>
      <c r="H95" s="33" t="str">
        <f t="shared" si="10"/>
        <v/>
      </c>
      <c r="I95" s="17"/>
      <c r="J95" s="16"/>
      <c r="K95" s="16"/>
    </row>
    <row r="96" spans="1:11" ht="8.1" customHeight="1">
      <c r="A96" s="28">
        <f t="shared" si="11"/>
        <v>80</v>
      </c>
      <c r="B96" s="67" t="s">
        <v>95</v>
      </c>
      <c r="C96" s="65" t="s">
        <v>19</v>
      </c>
      <c r="D96" s="66">
        <v>220</v>
      </c>
      <c r="E96" s="32"/>
      <c r="F96" s="33" t="str">
        <f t="shared" si="9"/>
        <v/>
      </c>
      <c r="G96" s="32"/>
      <c r="H96" s="33" t="str">
        <f t="shared" si="10"/>
        <v/>
      </c>
      <c r="I96" s="18"/>
      <c r="J96" s="15"/>
      <c r="K96" s="16"/>
    </row>
    <row r="97" spans="1:11" ht="8.1" customHeight="1">
      <c r="A97" s="28">
        <f t="shared" si="11"/>
        <v>81</v>
      </c>
      <c r="B97" s="67" t="s">
        <v>96</v>
      </c>
      <c r="C97" s="65" t="s">
        <v>19</v>
      </c>
      <c r="D97" s="66">
        <v>100</v>
      </c>
      <c r="E97" s="32"/>
      <c r="F97" s="33" t="str">
        <f t="shared" si="9"/>
        <v/>
      </c>
      <c r="G97" s="32"/>
      <c r="H97" s="33" t="str">
        <f t="shared" si="10"/>
        <v/>
      </c>
      <c r="I97" s="17"/>
      <c r="J97" s="16"/>
      <c r="K97" s="16"/>
    </row>
    <row r="98" spans="1:11" ht="8.1" customHeight="1">
      <c r="A98" s="28">
        <f t="shared" si="11"/>
        <v>82</v>
      </c>
      <c r="B98" s="67" t="s">
        <v>97</v>
      </c>
      <c r="C98" s="65" t="s">
        <v>19</v>
      </c>
      <c r="D98" s="66">
        <v>14</v>
      </c>
      <c r="E98" s="32"/>
      <c r="F98" s="33" t="str">
        <f t="shared" si="9"/>
        <v/>
      </c>
      <c r="G98" s="32"/>
      <c r="H98" s="33" t="str">
        <f t="shared" si="10"/>
        <v/>
      </c>
      <c r="I98" s="17"/>
      <c r="J98" s="16"/>
      <c r="K98" s="16"/>
    </row>
    <row r="99" spans="1:10" ht="8.1" customHeight="1">
      <c r="A99" s="28">
        <f t="shared" si="11"/>
        <v>83</v>
      </c>
      <c r="B99" s="67" t="s">
        <v>98</v>
      </c>
      <c r="C99" s="65" t="s">
        <v>19</v>
      </c>
      <c r="D99" s="66">
        <v>3</v>
      </c>
      <c r="E99" s="32"/>
      <c r="F99" s="33" t="str">
        <f t="shared" si="9"/>
        <v/>
      </c>
      <c r="G99" s="32"/>
      <c r="H99" s="33" t="str">
        <f t="shared" si="10"/>
        <v/>
      </c>
      <c r="I99" s="17"/>
      <c r="J99" s="16"/>
    </row>
    <row r="100" spans="1:10" ht="8.1" customHeight="1">
      <c r="A100" s="28">
        <f t="shared" si="11"/>
        <v>84</v>
      </c>
      <c r="B100" s="67" t="s">
        <v>99</v>
      </c>
      <c r="C100" s="65" t="s">
        <v>19</v>
      </c>
      <c r="D100" s="66">
        <v>6</v>
      </c>
      <c r="E100" s="32"/>
      <c r="F100" s="33" t="str">
        <f t="shared" si="9"/>
        <v/>
      </c>
      <c r="G100" s="32"/>
      <c r="H100" s="33" t="str">
        <f t="shared" si="10"/>
        <v/>
      </c>
      <c r="I100" s="17"/>
      <c r="J100" s="16"/>
    </row>
    <row r="101" spans="1:11" ht="8.1" customHeight="1">
      <c r="A101" s="28">
        <f t="shared" si="11"/>
        <v>85</v>
      </c>
      <c r="B101" s="68" t="s">
        <v>100</v>
      </c>
      <c r="C101" s="65" t="s">
        <v>19</v>
      </c>
      <c r="D101" s="66">
        <v>10</v>
      </c>
      <c r="E101" s="32"/>
      <c r="F101" s="33" t="str">
        <f t="shared" si="9"/>
        <v/>
      </c>
      <c r="G101" s="32"/>
      <c r="H101" s="33" t="str">
        <f t="shared" si="10"/>
        <v/>
      </c>
      <c r="I101" s="16"/>
      <c r="J101" s="16"/>
      <c r="K101" s="16"/>
    </row>
    <row r="102" spans="1:11" ht="8.1" customHeight="1">
      <c r="A102" s="28">
        <f t="shared" si="11"/>
        <v>86</v>
      </c>
      <c r="B102" s="67" t="s">
        <v>101</v>
      </c>
      <c r="C102" s="65" t="s">
        <v>19</v>
      </c>
      <c r="D102" s="66">
        <v>12</v>
      </c>
      <c r="E102" s="32"/>
      <c r="F102" s="33" t="str">
        <f t="shared" si="9"/>
        <v/>
      </c>
      <c r="G102" s="32"/>
      <c r="H102" s="33" t="str">
        <f t="shared" si="10"/>
        <v/>
      </c>
      <c r="I102" s="17"/>
      <c r="J102" s="16"/>
      <c r="K102" s="16"/>
    </row>
    <row r="103" spans="1:11" ht="8.1" customHeight="1">
      <c r="A103" s="28">
        <f t="shared" si="11"/>
        <v>87</v>
      </c>
      <c r="B103" s="67" t="s">
        <v>102</v>
      </c>
      <c r="C103" s="65" t="s">
        <v>19</v>
      </c>
      <c r="D103" s="66">
        <v>14</v>
      </c>
      <c r="E103" s="32"/>
      <c r="F103" s="33" t="str">
        <f t="shared" si="9"/>
        <v/>
      </c>
      <c r="G103" s="32"/>
      <c r="H103" s="33" t="str">
        <f t="shared" si="10"/>
        <v/>
      </c>
      <c r="I103" s="17"/>
      <c r="J103" s="16"/>
      <c r="K103" s="16"/>
    </row>
    <row r="104" spans="1:11" ht="8.1" customHeight="1">
      <c r="A104" s="28">
        <f t="shared" si="11"/>
        <v>88</v>
      </c>
      <c r="B104" s="67" t="s">
        <v>103</v>
      </c>
      <c r="C104" s="65" t="s">
        <v>19</v>
      </c>
      <c r="D104" s="66">
        <v>38</v>
      </c>
      <c r="E104" s="32"/>
      <c r="F104" s="33" t="str">
        <f t="shared" si="9"/>
        <v/>
      </c>
      <c r="G104" s="32"/>
      <c r="H104" s="33" t="str">
        <f t="shared" si="10"/>
        <v/>
      </c>
      <c r="I104" s="17"/>
      <c r="J104" s="16"/>
      <c r="K104" s="16"/>
    </row>
    <row r="105" spans="1:11" ht="8.1" customHeight="1">
      <c r="A105" s="28">
        <f t="shared" si="11"/>
        <v>89</v>
      </c>
      <c r="B105" s="67" t="s">
        <v>104</v>
      </c>
      <c r="C105" s="65" t="s">
        <v>19</v>
      </c>
      <c r="D105" s="66">
        <v>18</v>
      </c>
      <c r="E105" s="32"/>
      <c r="F105" s="33" t="str">
        <f t="shared" si="9"/>
        <v/>
      </c>
      <c r="G105" s="32"/>
      <c r="H105" s="33" t="str">
        <f t="shared" si="10"/>
        <v/>
      </c>
      <c r="I105" s="17"/>
      <c r="J105" s="16"/>
      <c r="K105" s="16"/>
    </row>
    <row r="106" spans="1:10" ht="8.1" customHeight="1">
      <c r="A106" s="42">
        <f t="shared" si="11"/>
        <v>90</v>
      </c>
      <c r="B106" s="43"/>
      <c r="C106" s="44"/>
      <c r="D106" s="44"/>
      <c r="E106" s="44"/>
      <c r="F106" s="45">
        <f>SUM(F85:F105)</f>
        <v>0</v>
      </c>
      <c r="G106" s="43"/>
      <c r="H106" s="45">
        <f>SUM(H85:H105)</f>
        <v>0</v>
      </c>
      <c r="I106" s="19"/>
      <c r="J106" s="19"/>
    </row>
    <row r="107" spans="1:10" ht="8.1" customHeight="1">
      <c r="A107" s="46">
        <f t="shared" si="11"/>
        <v>91</v>
      </c>
      <c r="B107" s="47" t="s">
        <v>67</v>
      </c>
      <c r="C107" s="48"/>
      <c r="D107" s="49">
        <v>3</v>
      </c>
      <c r="E107" s="48" t="s">
        <v>68</v>
      </c>
      <c r="F107" s="50">
        <f>ROUND(F106*D107*0.01,1)</f>
        <v>0</v>
      </c>
      <c r="G107" s="51"/>
      <c r="H107" s="52"/>
      <c r="I107" s="19"/>
      <c r="J107" s="19"/>
    </row>
    <row r="108" spans="1:10" ht="8.1" customHeight="1">
      <c r="A108" s="46">
        <f t="shared" si="11"/>
        <v>92</v>
      </c>
      <c r="B108" s="47" t="s">
        <v>69</v>
      </c>
      <c r="C108" s="48"/>
      <c r="D108" s="49">
        <v>0</v>
      </c>
      <c r="E108" s="48" t="s">
        <v>68</v>
      </c>
      <c r="F108" s="53"/>
      <c r="G108" s="51"/>
      <c r="H108" s="50">
        <f>ROUND(H106*D108*0.01,1)</f>
        <v>0</v>
      </c>
      <c r="I108" s="19"/>
      <c r="J108" s="19"/>
    </row>
    <row r="109" spans="1:10" ht="8.1" customHeight="1">
      <c r="A109" s="54">
        <f t="shared" si="11"/>
        <v>93</v>
      </c>
      <c r="B109" s="55" t="s">
        <v>70</v>
      </c>
      <c r="C109" s="56"/>
      <c r="D109" s="56"/>
      <c r="E109" s="56"/>
      <c r="F109" s="57">
        <f>SUM(F106:F108)</f>
        <v>0</v>
      </c>
      <c r="G109" s="58"/>
      <c r="H109" s="57">
        <f>SUM(H106:H108)</f>
        <v>0</v>
      </c>
      <c r="I109" s="19"/>
      <c r="J109" s="19"/>
    </row>
    <row r="110" spans="1:10" ht="8.1" customHeight="1">
      <c r="A110" s="62"/>
      <c r="B110" s="60"/>
      <c r="C110" s="48"/>
      <c r="D110" s="48"/>
      <c r="E110" s="48"/>
      <c r="F110" s="61"/>
      <c r="G110" s="48"/>
      <c r="H110" s="61"/>
      <c r="I110" s="19"/>
      <c r="J110" s="19"/>
    </row>
    <row r="111" spans="1:10" ht="8.1" customHeight="1">
      <c r="A111" s="62"/>
      <c r="B111" s="60"/>
      <c r="C111" s="48"/>
      <c r="D111" s="48"/>
      <c r="E111" s="48"/>
      <c r="F111" s="61"/>
      <c r="G111" s="48"/>
      <c r="H111" s="61"/>
      <c r="I111" s="19"/>
      <c r="J111" s="19"/>
    </row>
    <row r="112" spans="1:10" ht="8.1" customHeight="1">
      <c r="A112" s="62"/>
      <c r="B112" s="62"/>
      <c r="C112" s="62"/>
      <c r="D112" s="62"/>
      <c r="E112" s="62"/>
      <c r="F112" s="62"/>
      <c r="G112" s="62"/>
      <c r="H112" s="62"/>
      <c r="I112" s="20"/>
      <c r="J112" s="20"/>
    </row>
    <row r="113" spans="1:8" ht="9.9" customHeight="1">
      <c r="A113" s="62"/>
      <c r="B113" s="22" t="s">
        <v>105</v>
      </c>
      <c r="C113" s="23"/>
      <c r="D113" s="23"/>
      <c r="E113" s="87" t="s">
        <v>10</v>
      </c>
      <c r="F113" s="87"/>
      <c r="G113" s="87" t="s">
        <v>11</v>
      </c>
      <c r="H113" s="87"/>
    </row>
    <row r="114" spans="1:10" ht="8.1" customHeight="1">
      <c r="A114" s="24" t="s">
        <v>12</v>
      </c>
      <c r="B114" s="25" t="s">
        <v>13</v>
      </c>
      <c r="C114" s="26" t="s">
        <v>14</v>
      </c>
      <c r="D114" s="27" t="s">
        <v>15</v>
      </c>
      <c r="E114" s="26" t="s">
        <v>16</v>
      </c>
      <c r="F114" s="27" t="s">
        <v>17</v>
      </c>
      <c r="G114" s="26" t="s">
        <v>16</v>
      </c>
      <c r="H114" s="27" t="s">
        <v>17</v>
      </c>
      <c r="I114" s="12"/>
      <c r="J114" s="12"/>
    </row>
    <row r="115" spans="1:10" ht="8.1" customHeight="1">
      <c r="A115" s="28">
        <f>(SUM(A109,1))</f>
        <v>94</v>
      </c>
      <c r="B115" s="67" t="s">
        <v>106</v>
      </c>
      <c r="C115" s="65" t="s">
        <v>64</v>
      </c>
      <c r="D115" s="66">
        <v>1</v>
      </c>
      <c r="E115" s="32"/>
      <c r="F115" s="33" t="str">
        <f aca="true" t="shared" si="12" ref="F115:F122">IF(E115="","",PRODUCT(D115,E115))</f>
        <v/>
      </c>
      <c r="G115" s="32"/>
      <c r="H115" s="33" t="str">
        <f aca="true" t="shared" si="13" ref="H115:H122">IF(G115="","",PRODUCT(D115,G115))</f>
        <v/>
      </c>
      <c r="I115" s="17"/>
      <c r="J115" s="16"/>
    </row>
    <row r="116" spans="1:10" ht="8.1" customHeight="1">
      <c r="A116" s="28">
        <f aca="true" t="shared" si="14" ref="A116:A126">(SUM(A115,1))</f>
        <v>95</v>
      </c>
      <c r="B116" s="67" t="s">
        <v>107</v>
      </c>
      <c r="C116" s="65" t="s">
        <v>64</v>
      </c>
      <c r="D116" s="66">
        <v>1</v>
      </c>
      <c r="E116" s="32"/>
      <c r="F116" s="33" t="str">
        <f t="shared" si="12"/>
        <v/>
      </c>
      <c r="G116" s="32"/>
      <c r="H116" s="33" t="str">
        <f t="shared" si="13"/>
        <v/>
      </c>
      <c r="I116" s="17"/>
      <c r="J116" s="16"/>
    </row>
    <row r="117" spans="1:10" ht="8.1" customHeight="1">
      <c r="A117" s="28">
        <f t="shared" si="14"/>
        <v>96</v>
      </c>
      <c r="B117" s="67" t="s">
        <v>108</v>
      </c>
      <c r="C117" s="65" t="s">
        <v>109</v>
      </c>
      <c r="D117" s="66">
        <v>20</v>
      </c>
      <c r="E117" s="32"/>
      <c r="F117" s="33" t="str">
        <f t="shared" si="12"/>
        <v/>
      </c>
      <c r="G117" s="32"/>
      <c r="H117" s="33" t="str">
        <f t="shared" si="13"/>
        <v/>
      </c>
      <c r="I117" s="17"/>
      <c r="J117" s="16"/>
    </row>
    <row r="118" spans="1:10" ht="8.1" customHeight="1">
      <c r="A118" s="28">
        <f t="shared" si="14"/>
        <v>97</v>
      </c>
      <c r="B118" s="67" t="s">
        <v>110</v>
      </c>
      <c r="C118" s="65" t="s">
        <v>111</v>
      </c>
      <c r="D118" s="66">
        <v>1</v>
      </c>
      <c r="E118" s="32"/>
      <c r="F118" s="33" t="str">
        <f t="shared" si="12"/>
        <v/>
      </c>
      <c r="G118" s="32"/>
      <c r="H118" s="33" t="str">
        <f t="shared" si="13"/>
        <v/>
      </c>
      <c r="I118" s="17"/>
      <c r="J118" s="16"/>
    </row>
    <row r="119" spans="1:10" ht="8.1" customHeight="1">
      <c r="A119" s="28">
        <f t="shared" si="14"/>
        <v>98</v>
      </c>
      <c r="B119" s="67" t="s">
        <v>112</v>
      </c>
      <c r="C119" s="65" t="s">
        <v>113</v>
      </c>
      <c r="D119" s="66">
        <v>4</v>
      </c>
      <c r="E119" s="32"/>
      <c r="F119" s="33" t="str">
        <f t="shared" si="12"/>
        <v/>
      </c>
      <c r="G119" s="32"/>
      <c r="H119" s="33" t="str">
        <f t="shared" si="13"/>
        <v/>
      </c>
      <c r="I119" s="17"/>
      <c r="J119" s="16"/>
    </row>
    <row r="120" spans="1:10" ht="8.1" customHeight="1">
      <c r="A120" s="28">
        <f t="shared" si="14"/>
        <v>99</v>
      </c>
      <c r="B120" s="67" t="s">
        <v>114</v>
      </c>
      <c r="C120" s="65" t="s">
        <v>109</v>
      </c>
      <c r="D120" s="66">
        <v>40</v>
      </c>
      <c r="E120" s="32"/>
      <c r="F120" s="33" t="str">
        <f t="shared" si="12"/>
        <v/>
      </c>
      <c r="G120" s="32"/>
      <c r="H120" s="33" t="str">
        <f t="shared" si="13"/>
        <v/>
      </c>
      <c r="I120" s="17"/>
      <c r="J120" s="16"/>
    </row>
    <row r="121" spans="1:10" ht="8.1" customHeight="1">
      <c r="A121" s="28">
        <f t="shared" si="14"/>
        <v>100</v>
      </c>
      <c r="B121" s="34" t="s">
        <v>115</v>
      </c>
      <c r="C121" s="30" t="s">
        <v>64</v>
      </c>
      <c r="D121" s="31">
        <v>1</v>
      </c>
      <c r="E121" s="32"/>
      <c r="F121" s="33" t="str">
        <f t="shared" si="12"/>
        <v/>
      </c>
      <c r="G121" s="32"/>
      <c r="H121" s="33" t="str">
        <f t="shared" si="13"/>
        <v/>
      </c>
      <c r="I121" s="17"/>
      <c r="J121" s="16"/>
    </row>
    <row r="122" spans="1:10" ht="8.1" customHeight="1">
      <c r="A122" s="28">
        <f t="shared" si="14"/>
        <v>101</v>
      </c>
      <c r="B122" s="68" t="s">
        <v>116</v>
      </c>
      <c r="C122" s="65" t="s">
        <v>64</v>
      </c>
      <c r="D122" s="66">
        <v>1</v>
      </c>
      <c r="E122" s="32"/>
      <c r="F122" s="33" t="str">
        <f t="shared" si="12"/>
        <v/>
      </c>
      <c r="G122" s="32"/>
      <c r="H122" s="33" t="str">
        <f t="shared" si="13"/>
        <v/>
      </c>
      <c r="I122" s="17"/>
      <c r="J122" s="16"/>
    </row>
    <row r="123" spans="1:10" ht="8.1" customHeight="1">
      <c r="A123" s="42">
        <f t="shared" si="14"/>
        <v>102</v>
      </c>
      <c r="B123" s="43"/>
      <c r="C123" s="44"/>
      <c r="D123" s="44"/>
      <c r="E123" s="44"/>
      <c r="F123" s="45">
        <f>SUM(F115:F122)</f>
        <v>0</v>
      </c>
      <c r="G123" s="43"/>
      <c r="H123" s="45">
        <f>SUM(H115:H122)</f>
        <v>0</v>
      </c>
      <c r="I123" s="19"/>
      <c r="J123" s="19"/>
    </row>
    <row r="124" spans="1:10" ht="8.1" customHeight="1">
      <c r="A124" s="46">
        <f t="shared" si="14"/>
        <v>103</v>
      </c>
      <c r="B124" s="47" t="s">
        <v>67</v>
      </c>
      <c r="C124" s="48"/>
      <c r="D124" s="49">
        <v>0</v>
      </c>
      <c r="E124" s="48" t="s">
        <v>68</v>
      </c>
      <c r="F124" s="50">
        <f>ROUND(F123*D124*0.01,1)</f>
        <v>0</v>
      </c>
      <c r="G124" s="51"/>
      <c r="H124" s="52"/>
      <c r="I124" s="19"/>
      <c r="J124" s="19"/>
    </row>
    <row r="125" spans="1:10" ht="8.1" customHeight="1">
      <c r="A125" s="46">
        <f t="shared" si="14"/>
        <v>104</v>
      </c>
      <c r="B125" s="47" t="s">
        <v>69</v>
      </c>
      <c r="C125" s="48"/>
      <c r="D125" s="49">
        <v>0</v>
      </c>
      <c r="E125" s="48" t="s">
        <v>68</v>
      </c>
      <c r="F125" s="53"/>
      <c r="G125" s="51"/>
      <c r="H125" s="50">
        <f>ROUND(H123*D125*0.01,1)</f>
        <v>0</v>
      </c>
      <c r="I125" s="19"/>
      <c r="J125" s="19"/>
    </row>
    <row r="126" spans="1:10" ht="8.1" customHeight="1">
      <c r="A126" s="54">
        <f t="shared" si="14"/>
        <v>105</v>
      </c>
      <c r="B126" s="55" t="s">
        <v>70</v>
      </c>
      <c r="C126" s="56"/>
      <c r="D126" s="56"/>
      <c r="E126" s="56"/>
      <c r="F126" s="57">
        <f>SUM(F123:F125)</f>
        <v>0</v>
      </c>
      <c r="G126" s="58"/>
      <c r="H126" s="57">
        <f>SUM(H123:H125)</f>
        <v>0</v>
      </c>
      <c r="I126" s="19"/>
      <c r="J126" s="19"/>
    </row>
    <row r="127" spans="1:8" ht="8.1" customHeight="1">
      <c r="A127" s="62"/>
      <c r="B127" s="62"/>
      <c r="C127" s="62"/>
      <c r="D127" s="62"/>
      <c r="E127" s="62"/>
      <c r="F127" s="62"/>
      <c r="G127" s="62"/>
      <c r="H127" s="62"/>
    </row>
    <row r="128" spans="1:8" ht="8.1" customHeight="1">
      <c r="A128" s="62"/>
      <c r="B128" s="62"/>
      <c r="C128" s="62"/>
      <c r="D128" s="62"/>
      <c r="E128" s="62"/>
      <c r="F128" s="62"/>
      <c r="G128" s="62"/>
      <c r="H128" s="62"/>
    </row>
    <row r="129" spans="1:8" ht="8.1" customHeight="1">
      <c r="A129" s="62"/>
      <c r="B129" s="62"/>
      <c r="C129" s="62"/>
      <c r="D129" s="62"/>
      <c r="E129" s="62"/>
      <c r="F129" s="62"/>
      <c r="G129" s="62"/>
      <c r="H129" s="62"/>
    </row>
    <row r="130" spans="1:8" ht="8.1" customHeight="1">
      <c r="A130" s="62"/>
      <c r="B130" s="62"/>
      <c r="C130" s="62"/>
      <c r="D130" s="62"/>
      <c r="E130" s="62"/>
      <c r="F130" s="62"/>
      <c r="G130" s="62"/>
      <c r="H130" s="62"/>
    </row>
    <row r="131" spans="1:8" ht="8.1" customHeight="1">
      <c r="A131" s="62"/>
      <c r="B131" s="62"/>
      <c r="C131" s="62"/>
      <c r="D131" s="62"/>
      <c r="E131" s="62"/>
      <c r="F131" s="62"/>
      <c r="G131" s="62"/>
      <c r="H131" s="62"/>
    </row>
    <row r="132" spans="1:8" ht="8.1" customHeight="1">
      <c r="A132" s="62"/>
      <c r="B132" s="62"/>
      <c r="C132" s="62"/>
      <c r="D132" s="62"/>
      <c r="E132" s="62"/>
      <c r="F132" s="62"/>
      <c r="G132" s="62"/>
      <c r="H132" s="62"/>
    </row>
    <row r="133" spans="1:8" ht="8.1" customHeight="1" thickBot="1">
      <c r="A133" s="69"/>
      <c r="B133" s="69"/>
      <c r="C133" s="69"/>
      <c r="D133" s="69"/>
      <c r="E133" s="69"/>
      <c r="F133" s="69"/>
      <c r="G133" s="69"/>
      <c r="H133" s="69"/>
    </row>
    <row r="134" spans="1:8" ht="8.1" customHeight="1" thickTop="1">
      <c r="A134" s="62"/>
      <c r="B134" s="62"/>
      <c r="C134" s="62"/>
      <c r="D134" s="62"/>
      <c r="E134" s="62"/>
      <c r="F134" s="62"/>
      <c r="G134" s="62"/>
      <c r="H134" s="62"/>
    </row>
    <row r="135" spans="1:8" ht="9.9" customHeight="1">
      <c r="A135" s="62"/>
      <c r="B135" s="22" t="s">
        <v>117</v>
      </c>
      <c r="C135" s="23"/>
      <c r="D135" s="23"/>
      <c r="E135" s="87" t="s">
        <v>10</v>
      </c>
      <c r="F135" s="87"/>
      <c r="G135" s="87" t="s">
        <v>11</v>
      </c>
      <c r="H135" s="87"/>
    </row>
    <row r="136" spans="1:8" ht="8.1" customHeight="1">
      <c r="A136" s="24" t="s">
        <v>12</v>
      </c>
      <c r="B136" s="90" t="s">
        <v>13</v>
      </c>
      <c r="C136" s="91"/>
      <c r="D136" s="92"/>
      <c r="E136" s="70"/>
      <c r="F136" s="27" t="s">
        <v>17</v>
      </c>
      <c r="G136" s="26"/>
      <c r="H136" s="27" t="s">
        <v>17</v>
      </c>
    </row>
    <row r="137" spans="1:10" ht="8.1" customHeight="1">
      <c r="A137" s="28">
        <f>(SUM(A126,1))</f>
        <v>106</v>
      </c>
      <c r="B137" s="71" t="str">
        <f>B1</f>
        <v>1. Elektroinstalace</v>
      </c>
      <c r="C137" s="72"/>
      <c r="D137" s="73">
        <v>21</v>
      </c>
      <c r="E137" s="88">
        <f>F51</f>
        <v>0</v>
      </c>
      <c r="F137" s="89"/>
      <c r="G137" s="88">
        <f>H51</f>
        <v>0</v>
      </c>
      <c r="H137" s="89"/>
      <c r="I137" s="19"/>
      <c r="J137" s="19"/>
    </row>
    <row r="138" spans="1:10" ht="8.1" customHeight="1">
      <c r="A138" s="28">
        <f>(SUM(A137,1))</f>
        <v>107</v>
      </c>
      <c r="B138" s="71" t="str">
        <f>B55</f>
        <v>2. Dodávky FVE systému</v>
      </c>
      <c r="C138" s="72"/>
      <c r="D138" s="73">
        <v>21</v>
      </c>
      <c r="E138" s="88">
        <f>F66</f>
        <v>0</v>
      </c>
      <c r="F138" s="89"/>
      <c r="G138" s="88">
        <f>H66</f>
        <v>0</v>
      </c>
      <c r="H138" s="89"/>
      <c r="I138" s="19"/>
      <c r="J138" s="19"/>
    </row>
    <row r="139" spans="1:10" ht="8.1" customHeight="1">
      <c r="A139" s="28">
        <f>(SUM(A138,1))</f>
        <v>108</v>
      </c>
      <c r="B139" s="71" t="str">
        <f>B69</f>
        <v>3. Rozváděče</v>
      </c>
      <c r="C139" s="72"/>
      <c r="D139" s="73">
        <v>21</v>
      </c>
      <c r="E139" s="88">
        <f>F79</f>
        <v>0</v>
      </c>
      <c r="F139" s="89"/>
      <c r="G139" s="88">
        <f>H79</f>
        <v>0</v>
      </c>
      <c r="H139" s="89"/>
      <c r="I139" s="19"/>
      <c r="J139" s="19"/>
    </row>
    <row r="140" spans="1:10" ht="8.1" customHeight="1">
      <c r="A140" s="28">
        <f aca="true" t="shared" si="15" ref="A140:A141">(SUM(A139,1))</f>
        <v>109</v>
      </c>
      <c r="B140" s="71" t="str">
        <f>B83</f>
        <v>4. Hromosvody a uzemnění</v>
      </c>
      <c r="C140" s="72"/>
      <c r="D140" s="73">
        <v>21</v>
      </c>
      <c r="E140" s="88">
        <f>F109</f>
        <v>0</v>
      </c>
      <c r="F140" s="89"/>
      <c r="G140" s="88">
        <f>H109</f>
        <v>0</v>
      </c>
      <c r="H140" s="89"/>
      <c r="I140" s="19"/>
      <c r="J140" s="19"/>
    </row>
    <row r="141" spans="1:10" ht="8.1" customHeight="1">
      <c r="A141" s="28">
        <f t="shared" si="15"/>
        <v>110</v>
      </c>
      <c r="B141" s="71" t="str">
        <f>B113</f>
        <v>5. HZS, PD, revize</v>
      </c>
      <c r="C141" s="72"/>
      <c r="D141" s="73">
        <v>21</v>
      </c>
      <c r="E141" s="88">
        <f>F126</f>
        <v>0</v>
      </c>
      <c r="F141" s="89"/>
      <c r="G141" s="88">
        <f>H126</f>
        <v>0</v>
      </c>
      <c r="H141" s="89"/>
      <c r="I141" s="19"/>
      <c r="J141" s="19"/>
    </row>
    <row r="142" spans="1:8" ht="8.1" customHeight="1">
      <c r="A142" s="42"/>
      <c r="B142" s="43"/>
      <c r="C142" s="44"/>
      <c r="D142" s="44"/>
      <c r="E142" s="44"/>
      <c r="F142" s="45"/>
      <c r="G142" s="43"/>
      <c r="H142" s="74"/>
    </row>
    <row r="143" spans="1:8" ht="8.1" customHeight="1">
      <c r="A143" s="46"/>
      <c r="B143" s="47"/>
      <c r="C143" s="48"/>
      <c r="D143" s="49"/>
      <c r="E143" s="48"/>
      <c r="F143" s="53"/>
      <c r="G143" s="51"/>
      <c r="H143" s="52"/>
    </row>
    <row r="144" spans="1:10" ht="8.1" customHeight="1">
      <c r="A144" s="54">
        <f>(SUM(A141,1))</f>
        <v>111</v>
      </c>
      <c r="B144" s="55" t="s">
        <v>70</v>
      </c>
      <c r="C144" s="56"/>
      <c r="D144" s="56"/>
      <c r="E144" s="94">
        <f>SUM(E137:F141)</f>
        <v>0</v>
      </c>
      <c r="F144" s="95"/>
      <c r="G144" s="96">
        <f>SUM(G137:H141)</f>
        <v>0</v>
      </c>
      <c r="H144" s="95"/>
      <c r="I144" s="19"/>
      <c r="J144" s="19"/>
    </row>
    <row r="145" spans="1:8" ht="8.1" customHeight="1">
      <c r="A145" s="62"/>
      <c r="B145" s="62"/>
      <c r="C145" s="62"/>
      <c r="D145" s="62"/>
      <c r="E145" s="62"/>
      <c r="F145" s="62"/>
      <c r="G145" s="62"/>
      <c r="H145" s="62"/>
    </row>
    <row r="146" spans="1:8" ht="8.1" customHeight="1">
      <c r="A146" s="62"/>
      <c r="B146" s="62"/>
      <c r="C146" s="62"/>
      <c r="D146" s="62"/>
      <c r="E146" s="62"/>
      <c r="F146" s="62"/>
      <c r="G146" s="62"/>
      <c r="H146" s="62"/>
    </row>
    <row r="147" spans="1:10" ht="12" customHeight="1">
      <c r="A147" s="75">
        <f>(SUM(A144,1))</f>
        <v>112</v>
      </c>
      <c r="B147" s="76" t="s">
        <v>118</v>
      </c>
      <c r="C147" s="76"/>
      <c r="D147" s="76"/>
      <c r="E147" s="97">
        <f>SUM(E144:H144)</f>
        <v>0</v>
      </c>
      <c r="F147" s="97"/>
      <c r="G147" s="77" t="s">
        <v>119</v>
      </c>
      <c r="H147" s="62"/>
      <c r="I147" s="19"/>
      <c r="J147" s="19"/>
    </row>
    <row r="148" spans="1:11" ht="8.1" customHeight="1">
      <c r="A148" s="62"/>
      <c r="B148" s="78"/>
      <c r="C148" s="62"/>
      <c r="D148" s="62"/>
      <c r="E148" s="62"/>
      <c r="F148" s="62"/>
      <c r="G148" s="62"/>
      <c r="H148" s="62"/>
      <c r="I148" s="19"/>
      <c r="J148" s="19"/>
      <c r="K148" s="21"/>
    </row>
    <row r="149" spans="1:10" ht="8.1" customHeight="1">
      <c r="A149" s="62"/>
      <c r="B149" s="62"/>
      <c r="C149" s="62"/>
      <c r="D149" s="62"/>
      <c r="E149" s="62"/>
      <c r="F149" s="62"/>
      <c r="G149" s="62"/>
      <c r="H149" s="62"/>
      <c r="I149" s="19"/>
      <c r="J149" s="19"/>
    </row>
    <row r="150" spans="1:10" ht="9.9" customHeight="1">
      <c r="A150" s="62"/>
      <c r="B150" s="79">
        <f>E150+G150</f>
        <v>0</v>
      </c>
      <c r="C150" s="80"/>
      <c r="D150" s="81">
        <v>15</v>
      </c>
      <c r="E150" s="98">
        <f>SUM(SUMIF(D137:D141,D150,E137:E141),SUMIF(D137:D141,D150,G137:G141))</f>
        <v>0</v>
      </c>
      <c r="F150" s="98"/>
      <c r="G150" s="99">
        <f>CEILING(E150*D150/100,0.1)</f>
        <v>0</v>
      </c>
      <c r="H150" s="100"/>
      <c r="I150" s="19"/>
      <c r="J150" s="19"/>
    </row>
    <row r="151" spans="1:10" ht="9.9" customHeight="1">
      <c r="A151" s="62"/>
      <c r="B151" s="82">
        <f>E151+G151</f>
        <v>0</v>
      </c>
      <c r="C151" s="80"/>
      <c r="D151" s="81">
        <v>21</v>
      </c>
      <c r="E151" s="98">
        <f>SUM(SUMIF(D137:D141,D151,E137:E141),SUMIF(D137:D141,D151,G137:G141))</f>
        <v>0</v>
      </c>
      <c r="F151" s="98"/>
      <c r="G151" s="99">
        <f>CEILING(E151*D151/100,0.1)</f>
        <v>0</v>
      </c>
      <c r="H151" s="100"/>
      <c r="I151" s="19"/>
      <c r="J151" s="19"/>
    </row>
    <row r="152" spans="1:10" ht="8.1" customHeight="1">
      <c r="A152" s="62"/>
      <c r="B152" s="62"/>
      <c r="C152" s="62"/>
      <c r="D152" s="62"/>
      <c r="E152" s="62"/>
      <c r="F152" s="62"/>
      <c r="G152" s="62"/>
      <c r="H152" s="62"/>
      <c r="I152" s="19"/>
      <c r="J152" s="19"/>
    </row>
    <row r="153" spans="1:10" ht="8.1" customHeight="1">
      <c r="A153" s="62"/>
      <c r="B153" s="62"/>
      <c r="C153" s="62"/>
      <c r="D153" s="62"/>
      <c r="E153" s="62"/>
      <c r="F153" s="62"/>
      <c r="G153" s="62"/>
      <c r="H153" s="62"/>
      <c r="I153" s="19"/>
      <c r="J153" s="19"/>
    </row>
    <row r="154" spans="1:10" ht="12" customHeight="1">
      <c r="A154" s="75">
        <f>(SUM(A147,1))</f>
        <v>113</v>
      </c>
      <c r="B154" s="83" t="s">
        <v>120</v>
      </c>
      <c r="C154" s="62"/>
      <c r="D154" s="62"/>
      <c r="E154" s="93">
        <f>SUM(B150:B151)</f>
        <v>0</v>
      </c>
      <c r="F154" s="93"/>
      <c r="G154" s="84" t="s">
        <v>121</v>
      </c>
      <c r="H154" s="62"/>
      <c r="I154" s="19"/>
      <c r="J154" s="19"/>
    </row>
    <row r="155" spans="1:10" ht="8.1" customHeight="1" thickBot="1">
      <c r="A155" s="69"/>
      <c r="B155" s="85"/>
      <c r="C155" s="69"/>
      <c r="D155" s="69"/>
      <c r="E155" s="69"/>
      <c r="F155" s="69"/>
      <c r="G155" s="69"/>
      <c r="H155" s="69"/>
      <c r="I155" s="19"/>
      <c r="J155" s="19"/>
    </row>
    <row r="156" spans="1:8" ht="8.1" customHeight="1" thickTop="1">
      <c r="A156" s="62"/>
      <c r="B156" s="62"/>
      <c r="C156" s="62"/>
      <c r="D156" s="62"/>
      <c r="E156" s="62"/>
      <c r="F156" s="62"/>
      <c r="G156" s="62"/>
      <c r="H156" s="62"/>
    </row>
    <row r="157" spans="1:8" ht="8.1" customHeight="1">
      <c r="A157" s="62"/>
      <c r="B157" s="62"/>
      <c r="C157" s="62"/>
      <c r="D157" s="62"/>
      <c r="E157" s="62"/>
      <c r="F157" s="62"/>
      <c r="G157" s="62"/>
      <c r="H157" s="62"/>
    </row>
    <row r="158" spans="1:8" ht="8.1" customHeight="1">
      <c r="A158" s="62"/>
      <c r="B158" s="62"/>
      <c r="C158" s="62"/>
      <c r="D158" s="62"/>
      <c r="E158" s="62"/>
      <c r="F158" s="62"/>
      <c r="G158" s="62"/>
      <c r="H158" s="62"/>
    </row>
    <row r="159" spans="1:8" ht="8.1" customHeight="1">
      <c r="A159" s="62"/>
      <c r="B159" s="62"/>
      <c r="C159" s="62"/>
      <c r="D159" s="62"/>
      <c r="E159" s="62"/>
      <c r="F159" s="62"/>
      <c r="G159" s="62"/>
      <c r="H159" s="62"/>
    </row>
    <row r="160" spans="1:8" ht="8.1" customHeight="1">
      <c r="A160" s="62"/>
      <c r="B160" s="62"/>
      <c r="C160" s="62"/>
      <c r="D160" s="62"/>
      <c r="E160" s="62"/>
      <c r="F160" s="62"/>
      <c r="G160" s="62"/>
      <c r="H160" s="62"/>
    </row>
    <row r="161" spans="1:8" ht="8.1" customHeight="1">
      <c r="A161" s="62"/>
      <c r="B161" s="62"/>
      <c r="C161" s="62"/>
      <c r="D161" s="62"/>
      <c r="E161" s="62"/>
      <c r="F161" s="62"/>
      <c r="G161" s="62"/>
      <c r="H161" s="62"/>
    </row>
    <row r="162" spans="1:8" ht="8.1" customHeight="1">
      <c r="A162" s="62"/>
      <c r="B162" s="62"/>
      <c r="C162" s="62"/>
      <c r="D162" s="62"/>
      <c r="E162" s="62"/>
      <c r="F162" s="62"/>
      <c r="G162" s="62"/>
      <c r="H162" s="62"/>
    </row>
    <row r="163" spans="1:8" ht="8.1" customHeight="1">
      <c r="A163" s="62"/>
      <c r="B163" s="62"/>
      <c r="C163" s="62"/>
      <c r="D163" s="62"/>
      <c r="E163" s="62"/>
      <c r="F163" s="62"/>
      <c r="G163" s="62"/>
      <c r="H163" s="62"/>
    </row>
    <row r="164" spans="1:8" ht="8.1" customHeight="1">
      <c r="A164" s="62"/>
      <c r="B164" s="62"/>
      <c r="C164" s="62"/>
      <c r="D164" s="62"/>
      <c r="E164" s="62"/>
      <c r="F164" s="62"/>
      <c r="G164" s="62"/>
      <c r="H164" s="62"/>
    </row>
    <row r="165" spans="1:8" ht="8.1" customHeight="1">
      <c r="A165" s="62"/>
      <c r="B165" s="62"/>
      <c r="C165" s="62"/>
      <c r="D165" s="62"/>
      <c r="E165" s="62"/>
      <c r="F165" s="62"/>
      <c r="G165" s="62"/>
      <c r="H165" s="62"/>
    </row>
    <row r="166" spans="1:8" ht="8.1" customHeight="1">
      <c r="A166" s="62"/>
      <c r="B166" s="62"/>
      <c r="C166" s="62"/>
      <c r="D166" s="62"/>
      <c r="E166" s="62"/>
      <c r="F166" s="62"/>
      <c r="G166" s="62"/>
      <c r="H166" s="62"/>
    </row>
    <row r="167" spans="1:8" ht="8.1" customHeight="1">
      <c r="A167" s="62"/>
      <c r="B167" s="62"/>
      <c r="C167" s="62"/>
      <c r="D167" s="62"/>
      <c r="E167" s="62"/>
      <c r="F167" s="62"/>
      <c r="G167" s="62"/>
      <c r="H167" s="62"/>
    </row>
    <row r="168" spans="1:8" ht="8.1" customHeight="1">
      <c r="A168" s="62"/>
      <c r="B168" s="62"/>
      <c r="C168" s="62"/>
      <c r="D168" s="62"/>
      <c r="E168" s="62"/>
      <c r="F168" s="62"/>
      <c r="G168" s="62"/>
      <c r="H168" s="62"/>
    </row>
    <row r="169" spans="1:8" ht="8.1" customHeight="1">
      <c r="A169" s="62"/>
      <c r="B169" s="62"/>
      <c r="C169" s="62"/>
      <c r="D169" s="62"/>
      <c r="E169" s="62"/>
      <c r="F169" s="62"/>
      <c r="G169" s="62"/>
      <c r="H169" s="62"/>
    </row>
    <row r="170" spans="1:8" ht="8.1" customHeight="1">
      <c r="A170" s="62"/>
      <c r="B170" s="62"/>
      <c r="C170" s="62"/>
      <c r="D170" s="62"/>
      <c r="E170" s="62"/>
      <c r="F170" s="62"/>
      <c r="G170" s="62"/>
      <c r="H170" s="62"/>
    </row>
    <row r="171" spans="1:8" ht="8.1" customHeight="1">
      <c r="A171" s="62"/>
      <c r="B171" s="62"/>
      <c r="C171" s="62"/>
      <c r="D171" s="62"/>
      <c r="E171" s="62"/>
      <c r="F171" s="62"/>
      <c r="G171" s="62"/>
      <c r="H171" s="62"/>
    </row>
    <row r="172" spans="1:8" ht="8.1" customHeight="1">
      <c r="A172" s="62"/>
      <c r="B172" s="62"/>
      <c r="C172" s="62"/>
      <c r="D172" s="62"/>
      <c r="E172" s="62"/>
      <c r="F172" s="62"/>
      <c r="G172" s="62"/>
      <c r="H172" s="62"/>
    </row>
    <row r="173" spans="1:8" ht="8.1" customHeight="1">
      <c r="A173" s="62"/>
      <c r="B173" s="62"/>
      <c r="C173" s="62"/>
      <c r="D173" s="62"/>
      <c r="E173" s="62"/>
      <c r="F173" s="62"/>
      <c r="G173" s="62"/>
      <c r="H173" s="62"/>
    </row>
    <row r="174" spans="1:8" ht="8.1" customHeight="1">
      <c r="A174" s="62"/>
      <c r="B174" s="62"/>
      <c r="C174" s="62"/>
      <c r="D174" s="62"/>
      <c r="E174" s="62"/>
      <c r="F174" s="62"/>
      <c r="G174" s="62"/>
      <c r="H174" s="62"/>
    </row>
    <row r="175" spans="1:8" ht="8.1" customHeight="1">
      <c r="A175" s="62"/>
      <c r="B175" s="62"/>
      <c r="C175" s="62"/>
      <c r="D175" s="62"/>
      <c r="E175" s="62"/>
      <c r="F175" s="62"/>
      <c r="G175" s="62"/>
      <c r="H175" s="62"/>
    </row>
    <row r="176" spans="1:8" ht="8.1" customHeight="1">
      <c r="A176" s="62"/>
      <c r="B176" s="62"/>
      <c r="C176" s="62"/>
      <c r="D176" s="62"/>
      <c r="E176" s="62"/>
      <c r="F176" s="62"/>
      <c r="G176" s="62"/>
      <c r="H176" s="62"/>
    </row>
    <row r="177" spans="1:8" ht="8.1" customHeight="1">
      <c r="A177" s="62"/>
      <c r="B177" s="62"/>
      <c r="C177" s="62"/>
      <c r="D177" s="62"/>
      <c r="E177" s="62"/>
      <c r="F177" s="62"/>
      <c r="G177" s="62"/>
      <c r="H177" s="62"/>
    </row>
    <row r="178" spans="1:8" ht="8.1" customHeight="1">
      <c r="A178" s="62"/>
      <c r="B178" s="62"/>
      <c r="C178" s="62"/>
      <c r="D178" s="62"/>
      <c r="E178" s="62"/>
      <c r="F178" s="62"/>
      <c r="G178" s="62"/>
      <c r="H178" s="62"/>
    </row>
    <row r="179" spans="1:8" ht="8.1" customHeight="1">
      <c r="A179" s="62"/>
      <c r="B179" s="62"/>
      <c r="C179" s="62"/>
      <c r="D179" s="62"/>
      <c r="E179" s="62"/>
      <c r="F179" s="62"/>
      <c r="G179" s="62"/>
      <c r="H179" s="62"/>
    </row>
    <row r="180" spans="1:8" ht="8.1" customHeight="1">
      <c r="A180" s="62"/>
      <c r="B180" s="62"/>
      <c r="C180" s="62"/>
      <c r="D180" s="62"/>
      <c r="E180" s="62"/>
      <c r="F180" s="62"/>
      <c r="G180" s="62"/>
      <c r="H180" s="62"/>
    </row>
    <row r="181" spans="1:8" ht="8.1" customHeight="1">
      <c r="A181" s="62"/>
      <c r="B181" s="62"/>
      <c r="C181" s="62"/>
      <c r="D181" s="62"/>
      <c r="E181" s="62"/>
      <c r="F181" s="62"/>
      <c r="G181" s="62"/>
      <c r="H181" s="62"/>
    </row>
    <row r="182" spans="1:8" ht="8.1" customHeight="1">
      <c r="A182" s="62"/>
      <c r="B182" s="62"/>
      <c r="C182" s="62"/>
      <c r="D182" s="62"/>
      <c r="E182" s="62"/>
      <c r="F182" s="62"/>
      <c r="G182" s="62"/>
      <c r="H182" s="62"/>
    </row>
    <row r="183" spans="1:8" ht="8.1" customHeight="1">
      <c r="A183" s="62"/>
      <c r="B183" s="62"/>
      <c r="C183" s="62"/>
      <c r="D183" s="62"/>
      <c r="E183" s="62"/>
      <c r="F183" s="62"/>
      <c r="G183" s="62"/>
      <c r="H183" s="62"/>
    </row>
    <row r="184" spans="1:8" ht="8.1" customHeight="1">
      <c r="A184" s="62"/>
      <c r="B184" s="62"/>
      <c r="C184" s="62"/>
      <c r="D184" s="62"/>
      <c r="E184" s="62"/>
      <c r="F184" s="62"/>
      <c r="G184" s="62"/>
      <c r="H184" s="62"/>
    </row>
    <row r="185" spans="1:8" ht="8.1" customHeight="1">
      <c r="A185" s="62"/>
      <c r="B185" s="62"/>
      <c r="C185" s="62"/>
      <c r="D185" s="62"/>
      <c r="E185" s="62"/>
      <c r="F185" s="62"/>
      <c r="G185" s="62"/>
      <c r="H185" s="62"/>
    </row>
    <row r="186" spans="1:8" ht="8.1" customHeight="1">
      <c r="A186" s="62"/>
      <c r="B186" s="62"/>
      <c r="C186" s="62"/>
      <c r="D186" s="62"/>
      <c r="E186" s="62"/>
      <c r="F186" s="62"/>
      <c r="G186" s="62"/>
      <c r="H186" s="62"/>
    </row>
    <row r="187" spans="1:8" ht="8.1" customHeight="1">
      <c r="A187" s="62"/>
      <c r="B187" s="62"/>
      <c r="C187" s="62"/>
      <c r="D187" s="62"/>
      <c r="E187" s="62"/>
      <c r="F187" s="62"/>
      <c r="G187" s="62"/>
      <c r="H187" s="62"/>
    </row>
    <row r="188" spans="1:8" ht="8.1" customHeight="1">
      <c r="A188" s="62"/>
      <c r="B188" s="62"/>
      <c r="C188" s="62"/>
      <c r="D188" s="62"/>
      <c r="E188" s="62"/>
      <c r="F188" s="62"/>
      <c r="G188" s="62"/>
      <c r="H188" s="62"/>
    </row>
    <row r="189" spans="1:8" ht="8.1" customHeight="1">
      <c r="A189" s="62"/>
      <c r="B189" s="62"/>
      <c r="C189" s="62"/>
      <c r="D189" s="62"/>
      <c r="E189" s="62"/>
      <c r="F189" s="62"/>
      <c r="G189" s="62"/>
      <c r="H189" s="62"/>
    </row>
    <row r="190" spans="1:8" ht="8.1" customHeight="1">
      <c r="A190" s="62"/>
      <c r="B190" s="62"/>
      <c r="C190" s="62"/>
      <c r="D190" s="62"/>
      <c r="E190" s="62"/>
      <c r="F190" s="62"/>
      <c r="G190" s="62"/>
      <c r="H190" s="62"/>
    </row>
    <row r="191" spans="1:8" ht="8.1" customHeight="1">
      <c r="A191" s="62"/>
      <c r="B191" s="62"/>
      <c r="C191" s="62"/>
      <c r="D191" s="62"/>
      <c r="E191" s="62"/>
      <c r="F191" s="62"/>
      <c r="G191" s="62"/>
      <c r="H191" s="62"/>
    </row>
    <row r="192" spans="1:8" ht="8.1" customHeight="1">
      <c r="A192" s="62"/>
      <c r="B192" s="62"/>
      <c r="C192" s="62"/>
      <c r="D192" s="62"/>
      <c r="E192" s="62"/>
      <c r="F192" s="62"/>
      <c r="G192" s="62"/>
      <c r="H192" s="62"/>
    </row>
    <row r="193" spans="1:8" ht="8.1" customHeight="1">
      <c r="A193" s="62"/>
      <c r="B193" s="62"/>
      <c r="C193" s="62"/>
      <c r="D193" s="62"/>
      <c r="E193" s="62"/>
      <c r="F193" s="62"/>
      <c r="G193" s="62"/>
      <c r="H193" s="62"/>
    </row>
    <row r="194" spans="1:8" ht="8.1" customHeight="1">
      <c r="A194" s="62"/>
      <c r="B194" s="62"/>
      <c r="C194" s="62"/>
      <c r="D194" s="62"/>
      <c r="E194" s="62"/>
      <c r="F194" s="62"/>
      <c r="G194" s="62"/>
      <c r="H194" s="62"/>
    </row>
    <row r="195" spans="1:8" ht="8.1" customHeight="1">
      <c r="A195" s="62"/>
      <c r="B195" s="62"/>
      <c r="C195" s="62"/>
      <c r="D195" s="62"/>
      <c r="E195" s="62"/>
      <c r="F195" s="62"/>
      <c r="G195" s="62"/>
      <c r="H195" s="62"/>
    </row>
    <row r="196" spans="1:8" ht="8.1" customHeight="1">
      <c r="A196" s="62"/>
      <c r="B196" s="62"/>
      <c r="C196" s="62"/>
      <c r="D196" s="62"/>
      <c r="E196" s="62"/>
      <c r="F196" s="62"/>
      <c r="G196" s="62"/>
      <c r="H196" s="62"/>
    </row>
    <row r="197" spans="1:8" ht="8.1" customHeight="1">
      <c r="A197" s="62"/>
      <c r="B197" s="62"/>
      <c r="C197" s="62"/>
      <c r="D197" s="62"/>
      <c r="E197" s="62"/>
      <c r="F197" s="62"/>
      <c r="G197" s="62"/>
      <c r="H197" s="62"/>
    </row>
    <row r="198" spans="1:8" ht="8.1" customHeight="1">
      <c r="A198" s="62"/>
      <c r="B198" s="62"/>
      <c r="C198" s="62"/>
      <c r="D198" s="62"/>
      <c r="E198" s="62"/>
      <c r="F198" s="62"/>
      <c r="G198" s="62"/>
      <c r="H198" s="62"/>
    </row>
    <row r="199" spans="1:8" ht="8.1" customHeight="1">
      <c r="A199" s="62"/>
      <c r="B199" s="62"/>
      <c r="C199" s="62"/>
      <c r="D199" s="62"/>
      <c r="E199" s="62"/>
      <c r="F199" s="62"/>
      <c r="G199" s="62"/>
      <c r="H199" s="62"/>
    </row>
    <row r="200" spans="1:8" ht="8.1" customHeight="1">
      <c r="A200" s="62"/>
      <c r="B200" s="62"/>
      <c r="C200" s="62"/>
      <c r="D200" s="62"/>
      <c r="E200" s="62"/>
      <c r="F200" s="62"/>
      <c r="G200" s="62"/>
      <c r="H200" s="62"/>
    </row>
    <row r="201" spans="1:8" ht="8.1" customHeight="1">
      <c r="A201" s="62"/>
      <c r="B201" s="62"/>
      <c r="C201" s="62"/>
      <c r="D201" s="62"/>
      <c r="E201" s="62"/>
      <c r="F201" s="62"/>
      <c r="G201" s="62"/>
      <c r="H201" s="62"/>
    </row>
    <row r="202" spans="1:8" ht="8.1" customHeight="1">
      <c r="A202" s="62"/>
      <c r="B202" s="62"/>
      <c r="C202" s="62"/>
      <c r="D202" s="62"/>
      <c r="E202" s="62"/>
      <c r="F202" s="62"/>
      <c r="G202" s="62"/>
      <c r="H202" s="62"/>
    </row>
    <row r="203" spans="1:8" ht="8.1" customHeight="1">
      <c r="A203" s="62"/>
      <c r="B203" s="62"/>
      <c r="C203" s="62"/>
      <c r="D203" s="62"/>
      <c r="E203" s="62"/>
      <c r="F203" s="62"/>
      <c r="G203" s="62"/>
      <c r="H203" s="62"/>
    </row>
    <row r="204" spans="1:8" ht="8.1" customHeight="1">
      <c r="A204" s="62"/>
      <c r="B204" s="62"/>
      <c r="C204" s="62"/>
      <c r="D204" s="62"/>
      <c r="E204" s="62"/>
      <c r="F204" s="62"/>
      <c r="G204" s="62"/>
      <c r="H204" s="62"/>
    </row>
    <row r="205" spans="1:8" ht="8.1" customHeight="1">
      <c r="A205" s="62"/>
      <c r="B205" s="62"/>
      <c r="C205" s="62"/>
      <c r="D205" s="62"/>
      <c r="E205" s="62"/>
      <c r="F205" s="62"/>
      <c r="G205" s="62"/>
      <c r="H205" s="62"/>
    </row>
    <row r="206" ht="8.1" customHeight="1"/>
    <row r="207" ht="8.1" customHeight="1"/>
    <row r="208" ht="8.1" customHeight="1"/>
    <row r="209" ht="8.1" customHeight="1"/>
    <row r="210" ht="8.1" customHeight="1"/>
    <row r="211" ht="8.1" customHeight="1"/>
    <row r="212" ht="8.1" customHeight="1"/>
    <row r="213" ht="8.1" customHeight="1"/>
    <row r="214" ht="8.1" customHeight="1"/>
    <row r="215" ht="8.1" customHeight="1"/>
    <row r="216" ht="8.1" customHeight="1"/>
    <row r="217" ht="8.1" customHeight="1"/>
    <row r="218" ht="8.1" customHeight="1"/>
    <row r="219" ht="8.1" customHeight="1"/>
    <row r="220" ht="8.1" customHeight="1"/>
    <row r="221" ht="8.1" customHeight="1"/>
    <row r="222" ht="8.1" customHeight="1"/>
    <row r="223" ht="8.1" customHeight="1"/>
    <row r="224" ht="8.1" customHeight="1"/>
    <row r="225" ht="8.1" customHeight="1"/>
    <row r="226" ht="8.1" customHeight="1"/>
    <row r="227" ht="8.1" customHeight="1"/>
    <row r="228" ht="8.1" customHeight="1"/>
    <row r="229" ht="8.1" customHeight="1"/>
    <row r="230" ht="8.1" customHeight="1"/>
    <row r="231" ht="8.1" customHeight="1"/>
    <row r="232" ht="8.1" customHeight="1"/>
    <row r="233" ht="8.1" customHeight="1"/>
    <row r="234" ht="8.1" customHeight="1"/>
    <row r="235" ht="8.1" customHeight="1"/>
    <row r="236" ht="8.1" customHeight="1"/>
    <row r="237" ht="8.1" customHeight="1"/>
    <row r="238" ht="8.1" customHeight="1"/>
    <row r="239" ht="8.1" customHeight="1"/>
    <row r="240" ht="8.1" customHeight="1"/>
    <row r="241" ht="8.1" customHeight="1"/>
    <row r="242" ht="8.1" customHeight="1"/>
    <row r="243" ht="8.1" customHeight="1"/>
    <row r="244" ht="8.1" customHeight="1"/>
    <row r="245" ht="8.1" customHeight="1"/>
    <row r="246" ht="8.1" customHeight="1"/>
    <row r="247" ht="8.1" customHeight="1"/>
    <row r="248" ht="8.1" customHeight="1"/>
    <row r="249" ht="8.1" customHeight="1"/>
    <row r="250" ht="8.1" customHeight="1"/>
    <row r="251" ht="8.1" customHeight="1"/>
    <row r="252" ht="8.1" customHeight="1"/>
    <row r="253" ht="8.1" customHeight="1"/>
    <row r="254" ht="8.1" customHeight="1"/>
    <row r="255" ht="8.1" customHeight="1"/>
    <row r="256" ht="8.1" customHeight="1"/>
    <row r="257" ht="8.1" customHeight="1"/>
    <row r="258" ht="8.1" customHeight="1"/>
    <row r="259" ht="8.1" customHeight="1"/>
    <row r="260" ht="8.1" customHeight="1"/>
    <row r="261" ht="8.1" customHeight="1"/>
    <row r="262" ht="8.1" customHeight="1"/>
    <row r="263" ht="8.1" customHeight="1"/>
    <row r="264" ht="8.1" customHeight="1"/>
    <row r="265" ht="8.1" customHeight="1"/>
    <row r="266" ht="8.1" customHeight="1"/>
    <row r="267" ht="8.1" customHeight="1"/>
    <row r="268" ht="8.1" customHeight="1"/>
    <row r="269" ht="8.1" customHeight="1"/>
    <row r="270" ht="8.1" customHeight="1"/>
    <row r="271" ht="8.1" customHeight="1"/>
    <row r="272" ht="8.1" customHeight="1"/>
    <row r="273" ht="8.1" customHeight="1"/>
    <row r="274" ht="8.1" customHeight="1"/>
    <row r="275" ht="8.1" customHeight="1"/>
    <row r="276" ht="8.1" customHeight="1"/>
    <row r="277" ht="8.1" customHeight="1"/>
  </sheetData>
  <mergeCells count="31">
    <mergeCell ref="E154:F154"/>
    <mergeCell ref="E140:F140"/>
    <mergeCell ref="G140:H140"/>
    <mergeCell ref="E141:F141"/>
    <mergeCell ref="G141:H141"/>
    <mergeCell ref="E144:F144"/>
    <mergeCell ref="G144:H144"/>
    <mergeCell ref="E147:F147"/>
    <mergeCell ref="E150:F150"/>
    <mergeCell ref="G150:H150"/>
    <mergeCell ref="E151:F151"/>
    <mergeCell ref="G151:H151"/>
    <mergeCell ref="B136:D136"/>
    <mergeCell ref="E137:F137"/>
    <mergeCell ref="G137:H137"/>
    <mergeCell ref="E138:F138"/>
    <mergeCell ref="G138:H138"/>
    <mergeCell ref="E139:F139"/>
    <mergeCell ref="G139:H139"/>
    <mergeCell ref="E83:F83"/>
    <mergeCell ref="G83:H83"/>
    <mergeCell ref="E113:F113"/>
    <mergeCell ref="G113:H113"/>
    <mergeCell ref="E135:F135"/>
    <mergeCell ref="G135:H135"/>
    <mergeCell ref="E1:F1"/>
    <mergeCell ref="G1:H1"/>
    <mergeCell ref="E55:F55"/>
    <mergeCell ref="G55:H55"/>
    <mergeCell ref="E69:F69"/>
    <mergeCell ref="G69:H69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portrait" paperSize="9" r:id="rId1"/>
  <headerFooter alignWithMargins="0">
    <oddHeader>&amp;C&amp;6Elektroinstalace - &amp;"Arial CE,Tučné"Úprava střechy, obvodového pláště a příchozí komunikace školní jídelny,&amp;"Arial CE,Obyčejné" ul. Školní čp 2433, Dvůr Králové nad Labem</oddHeader>
    <oddFooter>&amp;L&amp;6Vypracoval :
Roman Hladík&amp;C&amp;6Stránka &amp;P z &amp;N&amp;R&amp;6Datum vytvoření - 11.4.2022
Datum tisku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Hladík</dc:creator>
  <cp:keywords/>
  <dc:description/>
  <cp:lastModifiedBy>Hana</cp:lastModifiedBy>
  <dcterms:created xsi:type="dcterms:W3CDTF">2022-06-06T14:26:48Z</dcterms:created>
  <dcterms:modified xsi:type="dcterms:W3CDTF">2022-06-09T07:48:02Z</dcterms:modified>
  <cp:category/>
  <cp:version/>
  <cp:contentType/>
  <cp:contentStatus/>
</cp:coreProperties>
</file>