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5416" yWindow="65416" windowWidth="25440" windowHeight="15990" activeTab="2"/>
  </bookViews>
  <sheets>
    <sheet name="Titulní list rozpočtu" sheetId="1" r:id="rId1"/>
    <sheet name="Rekapitulace" sheetId="2" r:id="rId2"/>
    <sheet name="Položky všech ceníků" sheetId="3" r:id="rId3"/>
  </sheets>
  <definedNames>
    <definedName name="_xlnm.Print_Titles" localSheetId="0">'Titulní list rozpočtu'!$1:$7</definedName>
    <definedName name="_xlnm.Print_Titles" localSheetId="2">'Položky všech ceníků'!$1:$7</definedName>
  </definedNames>
  <calcPr calcId="191029"/>
  <extLst/>
</workbook>
</file>

<file path=xl/sharedStrings.xml><?xml version="1.0" encoding="utf-8"?>
<sst xmlns="http://schemas.openxmlformats.org/spreadsheetml/2006/main" count="230" uniqueCount="133">
  <si>
    <t>Lipová 93, 541 01 Trutnov, tel./fax 499 814 092, mobil 604 973 681</t>
  </si>
  <si>
    <t>e-mail: podlipny@sollertia.cz, web: www.sollertia.cz</t>
  </si>
  <si>
    <t xml:space="preserve">zpracováno programem OCEP </t>
  </si>
  <si>
    <t>Zakázka číslo:</t>
  </si>
  <si>
    <t>Název:</t>
  </si>
  <si>
    <t>Dvůr Králové nad Labem, ul. Zborovská - rekonstrukce</t>
  </si>
  <si>
    <t/>
  </si>
  <si>
    <t>SO 402 Metropolitní síť</t>
  </si>
  <si>
    <t>Investor:</t>
  </si>
  <si>
    <t xml:space="preserve">Město Dvůr Králové nad Labem, </t>
  </si>
  <si>
    <t>nám. T. G. Masaryka 38,  Dvůr Králové nad Labem</t>
  </si>
  <si>
    <t>vypracoval:</t>
  </si>
  <si>
    <t>Lukáš Jirásek</t>
  </si>
  <si>
    <t>e-mail:</t>
  </si>
  <si>
    <t>telefon:</t>
  </si>
  <si>
    <t>dne:</t>
  </si>
  <si>
    <t>02.02.2022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</si>
  <si>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</si>
  <si>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</si>
  <si>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</si>
  <si>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</si>
  <si>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</si>
  <si>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</si>
  <si>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</si>
  <si>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2.</t>
  </si>
  <si>
    <t>3.</t>
  </si>
  <si>
    <t>4.</t>
  </si>
  <si>
    <t>CELKEM URN</t>
  </si>
  <si>
    <t>Σ</t>
  </si>
  <si>
    <t>REKAPITULACE CELKEM</t>
  </si>
  <si>
    <t>46-M - Zemní a pomocné stavební práce při elektromontážích</t>
  </si>
  <si>
    <t>Poř.č.</t>
  </si>
  <si>
    <t>Číslo pol.</t>
  </si>
  <si>
    <t>Cena/jedn. [Kč]</t>
  </si>
  <si>
    <t>Množství</t>
  </si>
  <si>
    <t>Jedn.</t>
  </si>
  <si>
    <t>Celkem [Kč]</t>
  </si>
  <si>
    <t>460010024</t>
  </si>
  <si>
    <t>Vytyčení trasy vedení kabelového podzemního v zastavěném prostoru</t>
  </si>
  <si>
    <t>0,53</t>
  </si>
  <si>
    <t>km</t>
  </si>
  <si>
    <t>17+286+15+127+23+57</t>
  </si>
  <si>
    <t>460242211</t>
  </si>
  <si>
    <t>Provizorní zajištění kabelů ve výkopech při jejich křížení</t>
  </si>
  <si>
    <t>100,00</t>
  </si>
  <si>
    <t>ks</t>
  </si>
  <si>
    <t>460631212</t>
  </si>
  <si>
    <t>Řízené horizontální vrtání při elektromontážích v hornině tř. těžitelnosti I a II skupiny 1 až 4 vnějšího průměru přes 90 do 110 mm</t>
  </si>
  <si>
    <t>14,00</t>
  </si>
  <si>
    <t>m</t>
  </si>
  <si>
    <t>460632113</t>
  </si>
  <si>
    <t>Startovací jáma pro protlak výkop včetně zásypu ručně v hornině tř. těžitelnosti I skupiny 3</t>
  </si>
  <si>
    <t>1,00</t>
  </si>
  <si>
    <t>460632213</t>
  </si>
  <si>
    <t>Koncová jáma pro protlak výkop včetně zásypu ručně v hornině tř. těžitelnosti I skupiny 3</t>
  </si>
  <si>
    <t>460641113</t>
  </si>
  <si>
    <t>Základové konstrukce při elektromontážích z monolitického betonu tř. C 16/20</t>
  </si>
  <si>
    <t>1,50</t>
  </si>
  <si>
    <t>m3</t>
  </si>
  <si>
    <t>3*0,5</t>
  </si>
  <si>
    <t>460671112R</t>
  </si>
  <si>
    <t>Plastová deska pro krytí kabelů</t>
  </si>
  <si>
    <t>540,00</t>
  </si>
  <si>
    <t>17+286+15+142+23+57</t>
  </si>
  <si>
    <t>460791214</t>
  </si>
  <si>
    <t>Montáž trubek ochranných plastových uložených volně do rýhy ohebných přes 90 do 110 mm</t>
  </si>
  <si>
    <t>460841111</t>
  </si>
  <si>
    <t>Osazení kabelové komory z dílu HDPE plochy do 1 m2 hl do 0,5 m pro běžné zatížení</t>
  </si>
  <si>
    <t>3,00</t>
  </si>
  <si>
    <t>1+2</t>
  </si>
  <si>
    <t>800-742 - Elektroinstalace - slaboproud</t>
  </si>
  <si>
    <t>742110013</t>
  </si>
  <si>
    <t>Montáž trubek pro slaboproud plastových tuhých pro vnitřní rozvody pro optická vlákna</t>
  </si>
  <si>
    <t>2x(17+286+15+142+23+57)</t>
  </si>
  <si>
    <t>Ostatní a vedlejší náklady</t>
  </si>
  <si>
    <t>00001</t>
  </si>
  <si>
    <t>Zaslepení plastové ohebné korugované chráničky HDPE110 proti vniku vlhkosti</t>
  </si>
  <si>
    <t>4,00</t>
  </si>
  <si>
    <t>00002</t>
  </si>
  <si>
    <t>00003</t>
  </si>
  <si>
    <t>Ukončení chrániček v plánovaných stožárech VO</t>
  </si>
  <si>
    <t>2,00</t>
  </si>
  <si>
    <t>00004</t>
  </si>
  <si>
    <t>Zaměření skutečného provedení VO</t>
  </si>
  <si>
    <t>00005</t>
  </si>
  <si>
    <t>Dokumentace skutečného provedení stavby</t>
  </si>
  <si>
    <t>00006</t>
  </si>
  <si>
    <t>Zařízení staveniště</t>
  </si>
  <si>
    <t>00007</t>
  </si>
  <si>
    <t>Náklady na dopravu</t>
  </si>
  <si>
    <t>00008</t>
  </si>
  <si>
    <t>Koordinace prací s investorem a dodavatelem stavby</t>
  </si>
  <si>
    <t>00009</t>
  </si>
  <si>
    <t>Komplexní zkoušky, vč. vypracování harmonogramu</t>
  </si>
  <si>
    <t>Materiály</t>
  </si>
  <si>
    <t>Sollertia spol. s r.o.</t>
  </si>
  <si>
    <t>Zemní a pomocné stavební práce při elektromontážích celkem:</t>
  </si>
  <si>
    <t>Elektroinstalace - slaboproud celkem:</t>
  </si>
  <si>
    <t>Ostatní a vedlejší náklady celkem:</t>
  </si>
  <si>
    <t>90010</t>
  </si>
  <si>
    <t>90021</t>
  </si>
  <si>
    <t>Chránička optického kabelu HDPE40 (zelená s bílým pruhem)</t>
  </si>
  <si>
    <t>Chránička optického kabelu HDPE40 (zelená)</t>
  </si>
  <si>
    <t>90026</t>
  </si>
  <si>
    <t>Chránička ohebná korugovaná HDPE110</t>
  </si>
  <si>
    <t>90071</t>
  </si>
  <si>
    <t>Odbočná zemní šachta, 435x300x445mm, vč. plastového víka - typ dle MěÚ Dvůr Králové n/L, odbor informatiky</t>
  </si>
  <si>
    <t>90072</t>
  </si>
  <si>
    <t>Odbočná zemní šachta, 610x610x460mm, vč. plastového víka - typ dle MěÚ Dvůr Králové n/L, odbor informatiky</t>
  </si>
  <si>
    <t>Materiály celkem:</t>
  </si>
  <si>
    <t>Prořez</t>
  </si>
  <si>
    <t>%</t>
  </si>
  <si>
    <t>Materiály vč. prořezu celkem:</t>
  </si>
  <si>
    <r>
      <rPr>
        <b/>
        <sz val="16"/>
        <color rgb="FFFF0000"/>
        <rFont val="Arial"/>
        <family val="2"/>
      </rPr>
      <t>Sollertia spol. s r.o.</t>
    </r>
  </si>
  <si>
    <t>Lipová 93, 541 01 Trutnov, tel./fax 499 814092, mobil 604 973681</t>
  </si>
  <si>
    <t xml:space="preserve">Zpracováno programem firmy SELPO Broumy, tel. 603 525768 </t>
  </si>
  <si>
    <t>46-M - Zemní a pomocné stavební práce při elektromontážích - MONTÁŽ</t>
  </si>
  <si>
    <t>MATERIÁLY (včetně prořezu)</t>
  </si>
  <si>
    <t>B.</t>
  </si>
  <si>
    <t>OSTATNÍ A VEDLEJŠÍ NÁKLADY</t>
  </si>
  <si>
    <t>CELKEM OSTATNÍ A VEDLEJŠÍ NÁKLADY</t>
  </si>
  <si>
    <t>800-742 - Elektroinstalace - slaboproud - MONTÁŽ</t>
  </si>
  <si>
    <t>210084-401</t>
  </si>
  <si>
    <t>jirasek@sollertia.cz</t>
  </si>
  <si>
    <t>499 810 309, 604 646 542</t>
  </si>
  <si>
    <t>Výkresová dokumentace :</t>
  </si>
  <si>
    <t>D.1.3.2</t>
  </si>
  <si>
    <t>Situace veřejného osvětlení a metropolitní sítě</t>
  </si>
  <si>
    <t>D.1.3.4</t>
  </si>
  <si>
    <t>Schéma metropolitní sítě</t>
  </si>
  <si>
    <t>SOUPIS PRACÍ</t>
  </si>
  <si>
    <t>Soupis prací dle projektové dokumentace DUR+DSP+DPS z 11.2021</t>
  </si>
  <si>
    <t>Tlaková zkouška a kalibrace HDPE40, vč. výsledného protokolu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</si>
</sst>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[$-10405]#,##0.00;\-#,##0.00"/>
    <numFmt numFmtId="165" formatCode="#,##0.00\ &quot;Kč&quot;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8.25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</font>
    <font>
      <b/>
      <sz val="8.25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/>
      <top/>
      <bottom style="thin">
        <color rgb="FF80808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3">
    <xf numFmtId="0" fontId="3" fillId="0" borderId="0" xfId="0" applyFont="1" applyFill="1" applyBorder="1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 readingOrder="1"/>
    </xf>
    <xf numFmtId="0" fontId="4" fillId="0" borderId="2" xfId="0" applyFont="1" applyBorder="1" applyAlignment="1">
      <alignment vertical="top" wrapText="1" readingOrder="1"/>
    </xf>
    <xf numFmtId="0" fontId="3" fillId="0" borderId="0" xfId="0" applyFont="1" applyFill="1" applyBorder="1"/>
    <xf numFmtId="0" fontId="10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vertical="center" wrapText="1" readingOrder="1"/>
    </xf>
    <xf numFmtId="164" fontId="5" fillId="0" borderId="0" xfId="0" applyNumberFormat="1" applyFont="1" applyAlignment="1">
      <alignment horizontal="right" vertical="center" wrapText="1" readingOrder="1"/>
    </xf>
    <xf numFmtId="0" fontId="5" fillId="0" borderId="3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7" fillId="0" borderId="4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164" fontId="5" fillId="0" borderId="0" xfId="0" applyNumberFormat="1" applyFont="1" applyAlignment="1">
      <alignment horizontal="right" vertical="center" wrapText="1" readingOrder="1"/>
    </xf>
    <xf numFmtId="164" fontId="5" fillId="0" borderId="3" xfId="0" applyNumberFormat="1" applyFont="1" applyBorder="1" applyAlignment="1">
      <alignment vertical="center" wrapText="1" readingOrder="1"/>
    </xf>
    <xf numFmtId="164" fontId="5" fillId="0" borderId="0" xfId="0" applyNumberFormat="1" applyFont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5" fillId="0" borderId="5" xfId="0" applyFont="1" applyBorder="1" applyAlignment="1">
      <alignment horizontal="right" vertical="center" wrapText="1" readingOrder="1"/>
    </xf>
    <xf numFmtId="0" fontId="5" fillId="0" borderId="5" xfId="0" applyFont="1" applyBorder="1" applyAlignment="1">
      <alignment vertical="center" wrapText="1" readingOrder="1"/>
    </xf>
    <xf numFmtId="165" fontId="14" fillId="0" borderId="5" xfId="0" applyNumberFormat="1" applyFont="1" applyBorder="1" applyAlignment="1">
      <alignment vertical="center" wrapText="1" readingOrder="1"/>
    </xf>
    <xf numFmtId="2" fontId="5" fillId="0" borderId="0" xfId="0" applyNumberFormat="1" applyFont="1" applyAlignment="1">
      <alignment horizontal="right" vertical="center" wrapText="1" readingOrder="1"/>
    </xf>
    <xf numFmtId="0" fontId="5" fillId="0" borderId="4" xfId="0" applyFont="1" applyBorder="1" applyAlignment="1">
      <alignment vertical="center" wrapText="1" readingOrder="1"/>
    </xf>
    <xf numFmtId="0" fontId="3" fillId="0" borderId="0" xfId="0" applyFont="1"/>
    <xf numFmtId="0" fontId="5" fillId="0" borderId="0" xfId="0" applyFont="1" applyAlignment="1">
      <alignment vertical="center" wrapText="1" readingOrder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 readingOrder="1"/>
    </xf>
    <xf numFmtId="164" fontId="5" fillId="0" borderId="0" xfId="0" applyNumberFormat="1" applyFont="1" applyAlignment="1">
      <alignment horizontal="right" vertical="center" wrapText="1" readingOrder="1"/>
    </xf>
    <xf numFmtId="0" fontId="3" fillId="0" borderId="5" xfId="0" applyFont="1" applyBorder="1"/>
    <xf numFmtId="0" fontId="15" fillId="0" borderId="0" xfId="0" applyFont="1" applyAlignment="1">
      <alignment horizontal="right"/>
    </xf>
    <xf numFmtId="0" fontId="16" fillId="0" borderId="6" xfId="0" applyFont="1" applyBorder="1" applyAlignment="1">
      <alignment horizontal="right" vertical="center" wrapText="1" readingOrder="1"/>
    </xf>
    <xf numFmtId="0" fontId="16" fillId="0" borderId="6" xfId="0" applyFont="1" applyBorder="1" applyAlignment="1">
      <alignment vertical="center" wrapText="1" readingOrder="1"/>
    </xf>
    <xf numFmtId="0" fontId="16" fillId="0" borderId="7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165" fontId="4" fillId="0" borderId="0" xfId="0" applyNumberFormat="1" applyFont="1" applyAlignment="1">
      <alignment horizontal="right" vertical="center" wrapText="1" readingOrder="1"/>
    </xf>
    <xf numFmtId="7" fontId="5" fillId="0" borderId="0" xfId="0" applyNumberFormat="1" applyFont="1" applyAlignment="1">
      <alignment horizontal="right" vertical="center" wrapText="1" readingOrder="1"/>
    </xf>
    <xf numFmtId="165" fontId="5" fillId="0" borderId="0" xfId="0" applyNumberFormat="1" applyFont="1" applyAlignment="1">
      <alignment horizontal="right" vertical="center" wrapText="1" readingOrder="1"/>
    </xf>
    <xf numFmtId="0" fontId="5" fillId="0" borderId="8" xfId="0" applyFont="1" applyBorder="1" applyAlignment="1">
      <alignment horizontal="right" vertical="center" wrapText="1" readingOrder="1"/>
    </xf>
    <xf numFmtId="0" fontId="5" fillId="0" borderId="8" xfId="0" applyFont="1" applyBorder="1" applyAlignment="1">
      <alignment vertical="center" wrapText="1" readingOrder="1"/>
    </xf>
    <xf numFmtId="165" fontId="5" fillId="0" borderId="8" xfId="0" applyNumberFormat="1" applyFont="1" applyBorder="1" applyAlignment="1">
      <alignment horizontal="righ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right" vertical="center" wrapText="1" readingOrder="1"/>
    </xf>
    <xf numFmtId="7" fontId="4" fillId="0" borderId="0" xfId="0" applyNumberFormat="1" applyFont="1" applyAlignment="1">
      <alignment horizontal="right" vertical="center" wrapText="1" readingOrder="1"/>
    </xf>
    <xf numFmtId="7" fontId="5" fillId="0" borderId="8" xfId="0" applyNumberFormat="1" applyFont="1" applyBorder="1" applyAlignment="1">
      <alignment horizontal="right" vertical="center" wrapText="1" readingOrder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4" fillId="0" borderId="9" xfId="0" applyFont="1" applyBorder="1" applyAlignment="1">
      <alignment horizontal="right" vertical="center" wrapText="1" readingOrder="1"/>
    </xf>
    <xf numFmtId="7" fontId="4" fillId="0" borderId="9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17" fillId="3" borderId="0" xfId="0" applyFont="1" applyFill="1" applyAlignment="1">
      <alignment horizontal="right" vertical="top" wrapText="1" readingOrder="1"/>
    </xf>
    <xf numFmtId="0" fontId="3" fillId="3" borderId="1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vertical="top"/>
      <protection/>
    </xf>
    <xf numFmtId="0" fontId="4" fillId="0" borderId="0" xfId="0" applyFont="1" applyAlignment="1">
      <alignment horizontal="right" vertical="top" wrapText="1" readingOrder="1"/>
    </xf>
    <xf numFmtId="0" fontId="3" fillId="0" borderId="0" xfId="0" applyFont="1"/>
    <xf numFmtId="0" fontId="4" fillId="0" borderId="0" xfId="0" applyFont="1" applyAlignment="1">
      <alignment vertical="top" wrapText="1" readingOrder="1"/>
    </xf>
    <xf numFmtId="0" fontId="18" fillId="3" borderId="0" xfId="0" applyFont="1" applyFill="1" applyAlignment="1">
      <alignment horizontal="left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right" vertical="top" wrapText="1" readingOrder="1"/>
    </xf>
    <xf numFmtId="0" fontId="17" fillId="3" borderId="0" xfId="0" applyFont="1" applyFill="1" applyAlignment="1">
      <alignment horizontal="right" vertical="top" wrapText="1" readingOrder="1"/>
    </xf>
    <xf numFmtId="0" fontId="3" fillId="3" borderId="0" xfId="0" applyFont="1" applyFill="1" applyAlignment="1">
      <alignment vertical="top" wrapText="1"/>
    </xf>
    <xf numFmtId="0" fontId="18" fillId="3" borderId="0" xfId="0" applyFont="1" applyFill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15" fillId="0" borderId="5" xfId="0" applyFont="1" applyBorder="1" applyAlignment="1">
      <alignment horizontal="right"/>
    </xf>
    <xf numFmtId="0" fontId="6" fillId="5" borderId="0" xfId="0" applyFont="1" applyFill="1" applyAlignment="1">
      <alignment horizontal="center" vertical="top" wrapText="1" readingOrder="1"/>
    </xf>
    <xf numFmtId="0" fontId="14" fillId="0" borderId="5" xfId="0" applyFont="1" applyBorder="1" applyAlignment="1">
      <alignment horizontal="right" vertical="center" wrapText="1" readingOrder="1"/>
    </xf>
    <xf numFmtId="0" fontId="6" fillId="5" borderId="0" xfId="0" applyFont="1" applyFill="1" applyAlignment="1">
      <alignment horizontal="center" vertical="top" wrapText="1" readingOrder="1"/>
    </xf>
    <xf numFmtId="0" fontId="3" fillId="5" borderId="0" xfId="0" applyFont="1" applyFill="1" applyBorder="1"/>
    <xf numFmtId="164" fontId="5" fillId="0" borderId="0" xfId="0" applyNumberFormat="1" applyFont="1" applyAlignment="1">
      <alignment horizontal="right" vertical="center" wrapText="1" readingOrder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vertical="center" wrapText="1" readingOrder="1"/>
    </xf>
    <xf numFmtId="164" fontId="5" fillId="0" borderId="3" xfId="0" applyNumberFormat="1" applyFont="1" applyBorder="1" applyAlignment="1">
      <alignment horizontal="right" vertical="center" wrapText="1" readingOrder="1"/>
    </xf>
    <xf numFmtId="164" fontId="5" fillId="0" borderId="0" xfId="0" applyNumberFormat="1" applyFont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5" fillId="0" borderId="0" xfId="0" applyNumberFormat="1" applyFont="1" applyAlignment="1">
      <alignment vertical="center" wrapText="1" readingOrder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asek@sollerti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workbookViewId="0" topLeftCell="A1">
      <pane ySplit="7" topLeftCell="A8" activePane="bottomLeft" state="frozen"/>
      <selection pane="bottomLeft" activeCell="E33" sqref="E33:E34"/>
    </sheetView>
  </sheetViews>
  <sheetFormatPr defaultColWidth="8.8515625" defaultRowHeight="15"/>
  <cols>
    <col min="1" max="2" width="0.5625" style="24" customWidth="1"/>
    <col min="3" max="3" width="1.28515625" style="24" customWidth="1"/>
    <col min="4" max="4" width="8.7109375" style="24" customWidth="1"/>
    <col min="5" max="5" width="3.7109375" style="24" customWidth="1"/>
    <col min="6" max="6" width="5.28125" style="24" customWidth="1"/>
    <col min="7" max="7" width="2.7109375" style="24" customWidth="1"/>
    <col min="8" max="8" width="8.7109375" style="24" customWidth="1"/>
    <col min="9" max="9" width="8.8515625" style="24" hidden="1" customWidth="1"/>
    <col min="10" max="10" width="3.7109375" style="24" customWidth="1"/>
    <col min="11" max="11" width="14.00390625" style="24" customWidth="1"/>
    <col min="12" max="12" width="18.140625" style="24" customWidth="1"/>
    <col min="13" max="13" width="12.28125" style="24" customWidth="1"/>
    <col min="14" max="14" width="8.140625" style="24" customWidth="1"/>
    <col min="15" max="15" width="7.7109375" style="24" customWidth="1"/>
    <col min="16" max="16" width="8.8515625" style="24" hidden="1" customWidth="1"/>
    <col min="17" max="17" width="1.28515625" style="24" customWidth="1"/>
    <col min="18" max="19" width="0.5625" style="24" customWidth="1"/>
    <col min="20" max="16384" width="8.8515625" style="24" customWidth="1"/>
  </cols>
  <sheetData>
    <row r="1" spans="11:12" ht="21" customHeight="1">
      <c r="K1" s="70" t="s">
        <v>113</v>
      </c>
      <c r="L1" s="67"/>
    </row>
    <row r="2" spans="6:14" ht="15.6" customHeight="1">
      <c r="F2" s="71" t="s">
        <v>0</v>
      </c>
      <c r="G2" s="67"/>
      <c r="H2" s="67"/>
      <c r="I2" s="67"/>
      <c r="J2" s="67"/>
      <c r="K2" s="67"/>
      <c r="L2" s="67"/>
      <c r="M2" s="67"/>
      <c r="N2" s="67"/>
    </row>
    <row r="3" spans="8:13" ht="15.6" customHeight="1">
      <c r="H3" s="71" t="s">
        <v>1</v>
      </c>
      <c r="I3" s="67"/>
      <c r="J3" s="67"/>
      <c r="K3" s="67"/>
      <c r="L3" s="67"/>
      <c r="M3" s="67"/>
    </row>
    <row r="4" ht="2.85" customHeight="1"/>
    <row r="5" spans="1:19" ht="1.3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1.25" customHeight="1">
      <c r="A6" s="72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ht="15" hidden="1"/>
    <row r="8" spans="2:18" ht="2.8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2:18" ht="5.65" customHeight="1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6"/>
    </row>
    <row r="10" spans="2:18" ht="16.35" customHeight="1">
      <c r="B10" s="57"/>
      <c r="C10" s="58"/>
      <c r="D10" s="73" t="s">
        <v>3</v>
      </c>
      <c r="E10" s="74"/>
      <c r="F10" s="74"/>
      <c r="G10" s="75" t="s">
        <v>122</v>
      </c>
      <c r="H10" s="74"/>
      <c r="I10" s="74"/>
      <c r="J10" s="74"/>
      <c r="K10" s="74"/>
      <c r="L10" s="74"/>
      <c r="M10" s="74"/>
      <c r="N10" s="74"/>
      <c r="O10" s="74"/>
      <c r="P10" s="58"/>
      <c r="Q10" s="59"/>
      <c r="R10" s="56"/>
    </row>
    <row r="11" spans="2:18" ht="16.35" customHeight="1">
      <c r="B11" s="57"/>
      <c r="C11" s="58"/>
      <c r="D11" s="73" t="s">
        <v>4</v>
      </c>
      <c r="E11" s="74"/>
      <c r="F11" s="74"/>
      <c r="G11" s="75" t="s">
        <v>5</v>
      </c>
      <c r="H11" s="74"/>
      <c r="I11" s="74"/>
      <c r="J11" s="74"/>
      <c r="K11" s="74"/>
      <c r="L11" s="74"/>
      <c r="M11" s="74"/>
      <c r="N11" s="74"/>
      <c r="O11" s="74"/>
      <c r="P11" s="58"/>
      <c r="Q11" s="59"/>
      <c r="R11" s="56"/>
    </row>
    <row r="12" spans="2:18" ht="16.35" customHeight="1">
      <c r="B12" s="57"/>
      <c r="C12" s="58"/>
      <c r="D12" s="60"/>
      <c r="E12" s="58"/>
      <c r="F12" s="58"/>
      <c r="G12" s="69" t="s">
        <v>7</v>
      </c>
      <c r="H12" s="69"/>
      <c r="I12" s="69"/>
      <c r="J12" s="69"/>
      <c r="K12" s="69"/>
      <c r="L12" s="69"/>
      <c r="M12" s="69"/>
      <c r="N12" s="69"/>
      <c r="O12" s="69"/>
      <c r="P12" s="58"/>
      <c r="Q12" s="59"/>
      <c r="R12" s="56"/>
    </row>
    <row r="13" spans="2:18" ht="16.35" customHeight="1">
      <c r="B13" s="57"/>
      <c r="C13" s="58"/>
      <c r="D13" s="73" t="s">
        <v>6</v>
      </c>
      <c r="E13" s="74"/>
      <c r="F13" s="74"/>
      <c r="G13" s="75" t="s">
        <v>130</v>
      </c>
      <c r="H13" s="74"/>
      <c r="I13" s="74"/>
      <c r="J13" s="74"/>
      <c r="K13" s="74"/>
      <c r="L13" s="74"/>
      <c r="M13" s="74"/>
      <c r="N13" s="74"/>
      <c r="O13" s="74"/>
      <c r="P13" s="58"/>
      <c r="Q13" s="59"/>
      <c r="R13" s="56"/>
    </row>
    <row r="14" spans="2:18" ht="2.85" customHeight="1"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56"/>
    </row>
    <row r="15" spans="2:18" ht="15" hidden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2:18" ht="2.85" customHeight="1" hidden="1">
      <c r="B16" s="5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ht="17.1" customHeight="1"/>
    <row r="18" spans="2:11" ht="11.45" customHeight="1">
      <c r="B18" s="66" t="s">
        <v>8</v>
      </c>
      <c r="C18" s="67"/>
      <c r="D18" s="67"/>
      <c r="E18" s="76" t="s">
        <v>9</v>
      </c>
      <c r="F18" s="67"/>
      <c r="G18" s="67"/>
      <c r="H18" s="67"/>
      <c r="I18" s="67"/>
      <c r="J18" s="67"/>
      <c r="K18" s="67"/>
    </row>
    <row r="19" spans="2:11" ht="11.25" customHeight="1">
      <c r="B19" s="66" t="s">
        <v>6</v>
      </c>
      <c r="C19" s="67"/>
      <c r="D19" s="67"/>
      <c r="E19" s="76" t="s">
        <v>10</v>
      </c>
      <c r="F19" s="67"/>
      <c r="G19" s="67"/>
      <c r="H19" s="67"/>
      <c r="I19" s="67"/>
      <c r="J19" s="67"/>
      <c r="K19" s="67"/>
    </row>
    <row r="20" ht="15" hidden="1"/>
    <row r="21" ht="8.45" customHeight="1" hidden="1"/>
    <row r="22" spans="2:8" ht="11.45" customHeight="1">
      <c r="B22" s="66" t="s">
        <v>11</v>
      </c>
      <c r="C22" s="67"/>
      <c r="D22" s="67"/>
      <c r="E22" s="68" t="s">
        <v>12</v>
      </c>
      <c r="F22" s="67"/>
      <c r="G22" s="67"/>
      <c r="H22" s="67"/>
    </row>
    <row r="23" spans="2:8" ht="11.45" customHeight="1">
      <c r="B23" s="66" t="s">
        <v>13</v>
      </c>
      <c r="C23" s="67"/>
      <c r="D23" s="67"/>
      <c r="E23" s="68" t="s">
        <v>123</v>
      </c>
      <c r="F23" s="67"/>
      <c r="G23" s="67"/>
      <c r="H23" s="67"/>
    </row>
    <row r="24" spans="2:8" ht="11.25" customHeight="1">
      <c r="B24" s="66" t="s">
        <v>14</v>
      </c>
      <c r="C24" s="67"/>
      <c r="D24" s="67"/>
      <c r="E24" s="68" t="s">
        <v>124</v>
      </c>
      <c r="F24" s="67"/>
      <c r="G24" s="67"/>
      <c r="H24" s="67"/>
    </row>
    <row r="25" spans="2:8" ht="14.45" customHeight="1">
      <c r="B25" s="66" t="s">
        <v>15</v>
      </c>
      <c r="C25" s="67"/>
      <c r="D25" s="67"/>
      <c r="E25" s="68" t="s">
        <v>16</v>
      </c>
      <c r="F25" s="67"/>
      <c r="G25" s="67"/>
      <c r="H25" s="67"/>
    </row>
    <row r="28" ht="15">
      <c r="E28" s="64" t="s">
        <v>131</v>
      </c>
    </row>
    <row r="29" ht="15">
      <c r="E29" s="64" t="s">
        <v>125</v>
      </c>
    </row>
    <row r="30" spans="5:7" ht="15">
      <c r="E30" s="65" t="s">
        <v>126</v>
      </c>
      <c r="G30" s="65" t="s">
        <v>127</v>
      </c>
    </row>
    <row r="31" spans="5:7" ht="15">
      <c r="E31" s="65" t="s">
        <v>128</v>
      </c>
      <c r="G31" s="65" t="s">
        <v>129</v>
      </c>
    </row>
    <row r="32" ht="15">
      <c r="E32" s="64"/>
    </row>
    <row r="33" ht="15">
      <c r="E33" s="64"/>
    </row>
    <row r="34" ht="15">
      <c r="E34" s="64"/>
    </row>
  </sheetData>
  <mergeCells count="23">
    <mergeCell ref="E24:H24"/>
    <mergeCell ref="B19:D19"/>
    <mergeCell ref="E19:K19"/>
    <mergeCell ref="B22:D22"/>
    <mergeCell ref="E22:H22"/>
    <mergeCell ref="B23:D23"/>
    <mergeCell ref="E23:H23"/>
    <mergeCell ref="B25:D25"/>
    <mergeCell ref="E25:H25"/>
    <mergeCell ref="G12:O12"/>
    <mergeCell ref="K1:L1"/>
    <mergeCell ref="F2:N2"/>
    <mergeCell ref="H3:M3"/>
    <mergeCell ref="A6:S6"/>
    <mergeCell ref="D10:F10"/>
    <mergeCell ref="G10:O10"/>
    <mergeCell ref="D11:F11"/>
    <mergeCell ref="G11:O11"/>
    <mergeCell ref="D13:F13"/>
    <mergeCell ref="G13:O13"/>
    <mergeCell ref="B18:D18"/>
    <mergeCell ref="E18:K18"/>
    <mergeCell ref="B24:D24"/>
  </mergeCells>
  <hyperlinks>
    <hyperlink ref="E23" r:id="rId1" display="mailto:jirasek@sollertia.cz"/>
  </hyperlinks>
  <printOptions/>
  <pageMargins left="0.31496062992125984" right="0" top="0" bottom="0" header="0" footer="0"/>
  <pageSetup horizontalDpi="300" verticalDpi="300" orientation="portrait" paperSize="9" r:id="rId2"/>
  <headerFooter alignWithMargins="0">
    <oddFooter>&amp;Cstr.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 topLeftCell="A1">
      <selection activeCell="A18" sqref="A18"/>
    </sheetView>
  </sheetViews>
  <sheetFormatPr defaultColWidth="9.00390625" defaultRowHeight="15"/>
  <cols>
    <col min="1" max="1" width="4.7109375" style="24" customWidth="1"/>
    <col min="2" max="2" width="73.140625" style="24" customWidth="1"/>
    <col min="3" max="3" width="5.7109375" style="24" customWidth="1"/>
    <col min="4" max="4" width="12.7109375" style="24" customWidth="1"/>
    <col min="5" max="16384" width="9.00390625" style="24" customWidth="1"/>
  </cols>
  <sheetData>
    <row r="1" spans="1:4" ht="20.25">
      <c r="A1" s="70" t="s">
        <v>113</v>
      </c>
      <c r="B1" s="70"/>
      <c r="C1" s="70"/>
      <c r="D1" s="70"/>
    </row>
    <row r="2" spans="1:4" ht="15">
      <c r="A2" s="71" t="s">
        <v>114</v>
      </c>
      <c r="B2" s="71"/>
      <c r="C2" s="71"/>
      <c r="D2" s="71"/>
    </row>
    <row r="3" spans="1:4" ht="15">
      <c r="A3" s="71" t="s">
        <v>1</v>
      </c>
      <c r="B3" s="71"/>
      <c r="C3" s="71"/>
      <c r="D3" s="71"/>
    </row>
    <row r="4" spans="1:4" ht="3" customHeight="1">
      <c r="A4" s="5"/>
      <c r="B4" s="5"/>
      <c r="C4" s="5"/>
      <c r="D4" s="5"/>
    </row>
    <row r="5" spans="1:4" ht="15">
      <c r="A5" s="29"/>
      <c r="B5" s="77" t="s">
        <v>115</v>
      </c>
      <c r="C5" s="77"/>
      <c r="D5" s="77"/>
    </row>
    <row r="6" spans="2:4" ht="3" customHeight="1">
      <c r="B6" s="30"/>
      <c r="C6" s="30"/>
      <c r="D6" s="30"/>
    </row>
    <row r="7" spans="1:4" ht="15.6" customHeight="1">
      <c r="A7" s="78" t="s">
        <v>17</v>
      </c>
      <c r="B7" s="78"/>
      <c r="C7" s="78"/>
      <c r="D7" s="78"/>
    </row>
    <row r="8" ht="3" customHeight="1"/>
    <row r="9" spans="1:4" s="26" customFormat="1" ht="15">
      <c r="A9" s="31" t="s">
        <v>18</v>
      </c>
      <c r="B9" s="32" t="s">
        <v>19</v>
      </c>
      <c r="C9" s="31"/>
      <c r="D9" s="33" t="s">
        <v>20</v>
      </c>
    </row>
    <row r="10" spans="1:4" s="26" customFormat="1" ht="15">
      <c r="A10" s="34" t="s">
        <v>21</v>
      </c>
      <c r="B10" s="35" t="s">
        <v>22</v>
      </c>
      <c r="C10" s="36"/>
      <c r="D10" s="37"/>
    </row>
    <row r="11" spans="1:4" s="26" customFormat="1" ht="15">
      <c r="A11" s="27" t="s">
        <v>23</v>
      </c>
      <c r="B11" s="25" t="s">
        <v>116</v>
      </c>
      <c r="C11" s="38"/>
      <c r="D11" s="39">
        <f>'Položky všech ceníků'!G26</f>
        <v>0</v>
      </c>
    </row>
    <row r="12" spans="1:4" s="26" customFormat="1" ht="15">
      <c r="A12" s="27" t="s">
        <v>24</v>
      </c>
      <c r="B12" s="25" t="s">
        <v>121</v>
      </c>
      <c r="C12" s="38"/>
      <c r="D12" s="39">
        <f>'Položky všech ceníků'!G37</f>
        <v>0</v>
      </c>
    </row>
    <row r="13" spans="1:4" s="26" customFormat="1" ht="15">
      <c r="A13" s="40" t="s">
        <v>25</v>
      </c>
      <c r="B13" s="41" t="s">
        <v>117</v>
      </c>
      <c r="C13" s="40"/>
      <c r="D13" s="42">
        <f>'Položky všech ceníků'!G80</f>
        <v>0</v>
      </c>
    </row>
    <row r="14" spans="1:4" s="26" customFormat="1" ht="15">
      <c r="A14" s="43" t="s">
        <v>6</v>
      </c>
      <c r="B14" s="35" t="s">
        <v>27</v>
      </c>
      <c r="C14" s="44"/>
      <c r="D14" s="45">
        <f>SUM(D11:D13)</f>
        <v>0</v>
      </c>
    </row>
    <row r="15" spans="1:4" s="26" customFormat="1" ht="15">
      <c r="A15" s="43"/>
      <c r="B15" s="35"/>
      <c r="C15" s="44"/>
      <c r="D15" s="45"/>
    </row>
    <row r="16" spans="1:4" s="26" customFormat="1" ht="15">
      <c r="A16" s="43" t="s">
        <v>118</v>
      </c>
      <c r="B16" s="35" t="s">
        <v>119</v>
      </c>
      <c r="C16" s="44"/>
      <c r="D16" s="45"/>
    </row>
    <row r="17" spans="1:4" s="26" customFormat="1" ht="15">
      <c r="A17" s="40" t="s">
        <v>26</v>
      </c>
      <c r="B17" s="41" t="s">
        <v>74</v>
      </c>
      <c r="C17" s="46"/>
      <c r="D17" s="42">
        <f>'Položky všech ceníků'!G55</f>
        <v>0</v>
      </c>
    </row>
    <row r="18" spans="1:4" s="26" customFormat="1" ht="15">
      <c r="A18" s="43"/>
      <c r="B18" s="35" t="s">
        <v>120</v>
      </c>
      <c r="C18" s="44"/>
      <c r="D18" s="45">
        <f>SUM(D17)</f>
        <v>0</v>
      </c>
    </row>
    <row r="19" spans="1:4" s="26" customFormat="1" ht="15">
      <c r="A19" s="27" t="s">
        <v>6</v>
      </c>
      <c r="B19" s="25" t="s">
        <v>6</v>
      </c>
      <c r="C19" s="27"/>
      <c r="D19" s="27" t="s">
        <v>6</v>
      </c>
    </row>
    <row r="20" spans="1:4" s="26" customFormat="1" ht="15.75" thickBot="1">
      <c r="A20" s="47" t="s">
        <v>28</v>
      </c>
      <c r="B20" s="48" t="s">
        <v>29</v>
      </c>
      <c r="C20" s="49"/>
      <c r="D20" s="50">
        <f>D14+D18</f>
        <v>0</v>
      </c>
    </row>
    <row r="21" s="26" customFormat="1" ht="15.75" thickTop="1"/>
    <row r="22" s="26" customFormat="1" ht="15"/>
    <row r="23" s="26" customFormat="1" ht="15"/>
  </sheetData>
  <mergeCells count="5">
    <mergeCell ref="A1:D1"/>
    <mergeCell ref="A2:D2"/>
    <mergeCell ref="A3:D3"/>
    <mergeCell ref="B5:D5"/>
    <mergeCell ref="A7:D7"/>
  </mergeCells>
  <printOptions/>
  <pageMargins left="0.3937007874015748" right="0" top="0" bottom="0" header="0" footer="0"/>
  <pageSetup horizontalDpi="300" verticalDpi="300" orientation="portrait" paperSize="9" r:id="rId1"/>
  <headerFooter alignWithMargins="0">
    <oddFooter>&amp;Cstr.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0"/>
  <sheetViews>
    <sheetView tabSelected="1" workbookViewId="0" topLeftCell="A1">
      <pane ySplit="7" topLeftCell="A29" activePane="bottomLeft" state="frozen"/>
      <selection pane="bottomLeft" activeCell="C49" sqref="C49"/>
    </sheetView>
  </sheetViews>
  <sheetFormatPr defaultColWidth="9.140625" defaultRowHeight="15"/>
  <cols>
    <col min="1" max="1" width="5.57421875" style="0" customWidth="1"/>
    <col min="2" max="2" width="10.28125" style="0" customWidth="1"/>
    <col min="3" max="3" width="44.421875" style="0" customWidth="1"/>
    <col min="4" max="4" width="12.7109375" style="0" customWidth="1"/>
    <col min="5" max="5" width="8.57421875" style="0" customWidth="1"/>
    <col min="6" max="6" width="5.00390625" style="0" customWidth="1"/>
    <col min="7" max="7" width="11.7109375" style="0" customWidth="1"/>
  </cols>
  <sheetData>
    <row r="1" spans="1:7" ht="19.9" customHeight="1">
      <c r="A1" s="88" t="s">
        <v>95</v>
      </c>
      <c r="B1" s="88"/>
      <c r="C1" s="88"/>
      <c r="D1" s="88"/>
      <c r="E1" s="88"/>
      <c r="F1" s="88"/>
      <c r="G1" s="88"/>
    </row>
    <row r="2" spans="1:7" ht="15.75">
      <c r="A2" s="89" t="s">
        <v>0</v>
      </c>
      <c r="B2" s="89"/>
      <c r="C2" s="89"/>
      <c r="D2" s="89"/>
      <c r="E2" s="89"/>
      <c r="F2" s="89"/>
      <c r="G2" s="89"/>
    </row>
    <row r="3" spans="1:7" ht="15.75">
      <c r="A3" s="89" t="s">
        <v>1</v>
      </c>
      <c r="B3" s="89"/>
      <c r="C3" s="89"/>
      <c r="D3" s="89"/>
      <c r="E3" s="89"/>
      <c r="F3" s="89"/>
      <c r="G3" s="89"/>
    </row>
    <row r="4" ht="2.85" customHeight="1"/>
    <row r="5" spans="1:7" ht="1.35" customHeight="1">
      <c r="A5" s="1"/>
      <c r="B5" s="1"/>
      <c r="C5" s="1"/>
      <c r="D5" s="1"/>
      <c r="E5" s="1"/>
      <c r="F5" s="1"/>
      <c r="G5" s="1"/>
    </row>
    <row r="6" spans="1:7" ht="11.25" customHeight="1">
      <c r="A6" s="90" t="s">
        <v>2</v>
      </c>
      <c r="B6" s="90"/>
      <c r="C6" s="90"/>
      <c r="D6" s="90"/>
      <c r="E6" s="90"/>
      <c r="F6" s="90"/>
      <c r="G6" s="90"/>
    </row>
    <row r="7" ht="15" hidden="1"/>
    <row r="8" ht="2.85" customHeight="1"/>
    <row r="9" spans="1:7" ht="17.1" customHeight="1">
      <c r="A9" s="80" t="s">
        <v>30</v>
      </c>
      <c r="B9" s="81"/>
      <c r="C9" s="81"/>
      <c r="D9" s="81"/>
      <c r="E9" s="81"/>
      <c r="F9" s="81"/>
      <c r="G9" s="81"/>
    </row>
    <row r="10" ht="2.85" customHeight="1"/>
    <row r="11" spans="1:7" ht="11.45" customHeight="1">
      <c r="A11" s="2" t="s">
        <v>31</v>
      </c>
      <c r="B11" s="3" t="s">
        <v>32</v>
      </c>
      <c r="C11" s="3" t="s">
        <v>19</v>
      </c>
      <c r="D11" s="2" t="s">
        <v>33</v>
      </c>
      <c r="E11" s="2" t="s">
        <v>34</v>
      </c>
      <c r="F11" s="3" t="s">
        <v>35</v>
      </c>
      <c r="G11" s="2" t="s">
        <v>36</v>
      </c>
    </row>
    <row r="12" spans="1:7" s="10" customFormat="1" ht="24" customHeight="1">
      <c r="A12" s="6">
        <v>1</v>
      </c>
      <c r="B12" s="7" t="s">
        <v>37</v>
      </c>
      <c r="C12" s="7" t="s">
        <v>38</v>
      </c>
      <c r="D12" s="8"/>
      <c r="E12" s="6" t="s">
        <v>39</v>
      </c>
      <c r="F12" s="9" t="s">
        <v>40</v>
      </c>
      <c r="G12" s="16">
        <f>D12*E12</f>
        <v>0</v>
      </c>
    </row>
    <row r="13" spans="1:7" s="10" customFormat="1" ht="13.15" customHeight="1">
      <c r="A13" s="11" t="s">
        <v>6</v>
      </c>
      <c r="B13" s="11" t="s">
        <v>6</v>
      </c>
      <c r="C13" s="12" t="s">
        <v>41</v>
      </c>
      <c r="D13" s="11"/>
      <c r="E13" s="11" t="s">
        <v>6</v>
      </c>
      <c r="F13" s="11" t="s">
        <v>6</v>
      </c>
      <c r="G13" s="17"/>
    </row>
    <row r="14" spans="1:7" s="10" customFormat="1" ht="13.15" customHeight="1">
      <c r="A14" s="6">
        <v>2</v>
      </c>
      <c r="B14" s="7" t="s">
        <v>42</v>
      </c>
      <c r="C14" s="7" t="s">
        <v>43</v>
      </c>
      <c r="D14" s="8"/>
      <c r="E14" s="6" t="s">
        <v>44</v>
      </c>
      <c r="F14" s="7" t="s">
        <v>45</v>
      </c>
      <c r="G14" s="17">
        <f aca="true" t="shared" si="0" ref="G14:G24">D14*E14</f>
        <v>0</v>
      </c>
    </row>
    <row r="15" spans="1:7" s="10" customFormat="1" ht="36" customHeight="1">
      <c r="A15" s="6">
        <v>3</v>
      </c>
      <c r="B15" s="7" t="s">
        <v>46</v>
      </c>
      <c r="C15" s="7" t="s">
        <v>47</v>
      </c>
      <c r="D15" s="8"/>
      <c r="E15" s="6" t="s">
        <v>48</v>
      </c>
      <c r="F15" s="7" t="s">
        <v>49</v>
      </c>
      <c r="G15" s="17">
        <f t="shared" si="0"/>
        <v>0</v>
      </c>
    </row>
    <row r="16" spans="1:7" s="10" customFormat="1" ht="24" customHeight="1">
      <c r="A16" s="6">
        <v>4</v>
      </c>
      <c r="B16" s="7" t="s">
        <v>50</v>
      </c>
      <c r="C16" s="7" t="s">
        <v>51</v>
      </c>
      <c r="D16" s="8"/>
      <c r="E16" s="6" t="s">
        <v>52</v>
      </c>
      <c r="F16" s="7" t="s">
        <v>45</v>
      </c>
      <c r="G16" s="17">
        <f t="shared" si="0"/>
        <v>0</v>
      </c>
    </row>
    <row r="17" spans="1:7" s="10" customFormat="1" ht="24" customHeight="1">
      <c r="A17" s="6">
        <v>5</v>
      </c>
      <c r="B17" s="7" t="s">
        <v>53</v>
      </c>
      <c r="C17" s="7" t="s">
        <v>54</v>
      </c>
      <c r="D17" s="8"/>
      <c r="E17" s="6" t="s">
        <v>52</v>
      </c>
      <c r="F17" s="7" t="s">
        <v>45</v>
      </c>
      <c r="G17" s="17">
        <f t="shared" si="0"/>
        <v>0</v>
      </c>
    </row>
    <row r="18" spans="1:7" s="10" customFormat="1" ht="24" customHeight="1">
      <c r="A18" s="6">
        <v>6</v>
      </c>
      <c r="B18" s="7" t="s">
        <v>55</v>
      </c>
      <c r="C18" s="7" t="s">
        <v>56</v>
      </c>
      <c r="D18" s="8"/>
      <c r="E18" s="6" t="s">
        <v>57</v>
      </c>
      <c r="F18" s="7" t="s">
        <v>58</v>
      </c>
      <c r="G18" s="17">
        <f t="shared" si="0"/>
        <v>0</v>
      </c>
    </row>
    <row r="19" spans="1:7" s="10" customFormat="1" ht="13.15" customHeight="1">
      <c r="A19" s="11" t="s">
        <v>6</v>
      </c>
      <c r="B19" s="11" t="s">
        <v>6</v>
      </c>
      <c r="C19" s="12" t="s">
        <v>59</v>
      </c>
      <c r="D19" s="11"/>
      <c r="E19" s="11" t="s">
        <v>6</v>
      </c>
      <c r="F19" s="11" t="s">
        <v>6</v>
      </c>
      <c r="G19" s="17"/>
    </row>
    <row r="20" spans="1:7" s="10" customFormat="1" ht="13.15" customHeight="1">
      <c r="A20" s="6">
        <v>7</v>
      </c>
      <c r="B20" s="7" t="s">
        <v>60</v>
      </c>
      <c r="C20" s="7" t="s">
        <v>61</v>
      </c>
      <c r="D20" s="8"/>
      <c r="E20" s="6" t="s">
        <v>62</v>
      </c>
      <c r="F20" s="7" t="s">
        <v>49</v>
      </c>
      <c r="G20" s="17">
        <f t="shared" si="0"/>
        <v>0</v>
      </c>
    </row>
    <row r="21" spans="1:7" s="10" customFormat="1" ht="13.15" customHeight="1">
      <c r="A21" s="11" t="s">
        <v>6</v>
      </c>
      <c r="B21" s="11" t="s">
        <v>6</v>
      </c>
      <c r="C21" s="12" t="s">
        <v>63</v>
      </c>
      <c r="D21" s="11"/>
      <c r="E21" s="11" t="s">
        <v>6</v>
      </c>
      <c r="F21" s="11" t="s">
        <v>6</v>
      </c>
      <c r="G21" s="17"/>
    </row>
    <row r="22" spans="1:7" s="10" customFormat="1" ht="24" customHeight="1">
      <c r="A22" s="6">
        <v>8</v>
      </c>
      <c r="B22" s="7" t="s">
        <v>64</v>
      </c>
      <c r="C22" s="7" t="s">
        <v>65</v>
      </c>
      <c r="D22" s="8"/>
      <c r="E22" s="6" t="s">
        <v>62</v>
      </c>
      <c r="F22" s="7" t="s">
        <v>49</v>
      </c>
      <c r="G22" s="17">
        <f t="shared" si="0"/>
        <v>0</v>
      </c>
    </row>
    <row r="23" spans="1:7" s="10" customFormat="1" ht="13.15" customHeight="1">
      <c r="A23" s="11" t="s">
        <v>6</v>
      </c>
      <c r="B23" s="11" t="s">
        <v>6</v>
      </c>
      <c r="C23" s="12" t="s">
        <v>63</v>
      </c>
      <c r="D23" s="11"/>
      <c r="E23" s="11" t="s">
        <v>6</v>
      </c>
      <c r="F23" s="11" t="s">
        <v>6</v>
      </c>
      <c r="G23" s="17"/>
    </row>
    <row r="24" spans="1:7" s="10" customFormat="1" ht="24" customHeight="1">
      <c r="A24" s="6">
        <v>9</v>
      </c>
      <c r="B24" s="7" t="s">
        <v>66</v>
      </c>
      <c r="C24" s="7" t="s">
        <v>67</v>
      </c>
      <c r="D24" s="8"/>
      <c r="E24" s="6" t="s">
        <v>68</v>
      </c>
      <c r="F24" s="7" t="s">
        <v>45</v>
      </c>
      <c r="G24" s="17">
        <f t="shared" si="0"/>
        <v>0</v>
      </c>
    </row>
    <row r="25" spans="1:7" s="10" customFormat="1" ht="13.15" customHeight="1">
      <c r="A25" s="11" t="s">
        <v>6</v>
      </c>
      <c r="B25" s="11" t="s">
        <v>6</v>
      </c>
      <c r="C25" s="12" t="s">
        <v>69</v>
      </c>
      <c r="D25" s="11" t="s">
        <v>6</v>
      </c>
      <c r="E25" s="11" t="s">
        <v>6</v>
      </c>
      <c r="F25" s="18" t="s">
        <v>6</v>
      </c>
      <c r="G25" s="17"/>
    </row>
    <row r="26" spans="1:7" s="14" customFormat="1" ht="13.15" customHeight="1">
      <c r="A26" s="19"/>
      <c r="B26" s="20"/>
      <c r="C26" s="79" t="s">
        <v>96</v>
      </c>
      <c r="D26" s="79"/>
      <c r="E26" s="79"/>
      <c r="F26" s="79"/>
      <c r="G26" s="21">
        <f>SUM(G12:G25)</f>
        <v>0</v>
      </c>
    </row>
    <row r="27" s="10" customFormat="1" ht="13.15" customHeight="1"/>
    <row r="28" s="14" customFormat="1" ht="13.15" customHeight="1"/>
    <row r="29" s="10" customFormat="1" ht="13.15" customHeight="1"/>
    <row r="30" ht="2.85" customHeight="1"/>
    <row r="31" ht="15" hidden="1"/>
    <row r="32" spans="1:7" ht="17.1" customHeight="1">
      <c r="A32" s="80" t="s">
        <v>70</v>
      </c>
      <c r="B32" s="81"/>
      <c r="C32" s="81"/>
      <c r="D32" s="81"/>
      <c r="E32" s="81"/>
      <c r="F32" s="81"/>
      <c r="G32" s="81"/>
    </row>
    <row r="33" ht="2.85" customHeight="1"/>
    <row r="34" spans="1:7" ht="11.45" customHeight="1">
      <c r="A34" s="2" t="s">
        <v>31</v>
      </c>
      <c r="B34" s="3" t="s">
        <v>32</v>
      </c>
      <c r="C34" s="3" t="s">
        <v>19</v>
      </c>
      <c r="D34" s="2" t="s">
        <v>33</v>
      </c>
      <c r="E34" s="2" t="s">
        <v>34</v>
      </c>
      <c r="F34" s="3" t="s">
        <v>35</v>
      </c>
      <c r="G34" s="2" t="s">
        <v>36</v>
      </c>
    </row>
    <row r="35" spans="1:7" s="14" customFormat="1" ht="24" customHeight="1">
      <c r="A35" s="6">
        <v>1</v>
      </c>
      <c r="B35" s="7" t="s">
        <v>71</v>
      </c>
      <c r="C35" s="7" t="s">
        <v>72</v>
      </c>
      <c r="D35" s="15"/>
      <c r="E35" s="22">
        <v>1080</v>
      </c>
      <c r="F35" s="9" t="s">
        <v>49</v>
      </c>
      <c r="G35" s="17">
        <f>D35*E35</f>
        <v>0</v>
      </c>
    </row>
    <row r="36" spans="1:7" s="14" customFormat="1" ht="13.15" customHeight="1">
      <c r="A36" s="11" t="s">
        <v>6</v>
      </c>
      <c r="B36" s="11" t="s">
        <v>6</v>
      </c>
      <c r="C36" s="12" t="s">
        <v>73</v>
      </c>
      <c r="D36" s="11" t="s">
        <v>6</v>
      </c>
      <c r="E36" s="11" t="s">
        <v>6</v>
      </c>
      <c r="F36" s="13" t="s">
        <v>6</v>
      </c>
      <c r="G36" s="13" t="s">
        <v>6</v>
      </c>
    </row>
    <row r="37" spans="1:7" s="14" customFormat="1" ht="13.15" customHeight="1">
      <c r="A37" s="19"/>
      <c r="B37" s="20"/>
      <c r="C37" s="79" t="s">
        <v>97</v>
      </c>
      <c r="D37" s="79"/>
      <c r="E37" s="79"/>
      <c r="F37" s="79"/>
      <c r="G37" s="21">
        <f>SUM(G35:G36)</f>
        <v>0</v>
      </c>
    </row>
    <row r="38" s="14" customFormat="1" ht="13.15" customHeight="1"/>
    <row r="39" s="14" customFormat="1" ht="13.15" customHeight="1"/>
    <row r="40" s="14" customFormat="1" ht="13.15" customHeight="1"/>
    <row r="41" ht="2.85" customHeight="1"/>
    <row r="42" ht="15" hidden="1"/>
    <row r="43" spans="1:7" ht="17.1" customHeight="1">
      <c r="A43" s="78" t="s">
        <v>74</v>
      </c>
      <c r="B43" s="81"/>
      <c r="C43" s="81"/>
      <c r="D43" s="81"/>
      <c r="E43" s="81"/>
      <c r="F43" s="81"/>
      <c r="G43" s="81"/>
    </row>
    <row r="44" ht="2.85" customHeight="1"/>
    <row r="45" spans="1:7" ht="11.45" customHeight="1">
      <c r="A45" s="2" t="s">
        <v>31</v>
      </c>
      <c r="B45" s="3" t="s">
        <v>32</v>
      </c>
      <c r="C45" s="3" t="s">
        <v>19</v>
      </c>
      <c r="D45" s="2" t="s">
        <v>33</v>
      </c>
      <c r="E45" s="2" t="s">
        <v>34</v>
      </c>
      <c r="F45" s="3" t="s">
        <v>35</v>
      </c>
      <c r="G45" s="2" t="s">
        <v>36</v>
      </c>
    </row>
    <row r="46" spans="1:7" s="14" customFormat="1" ht="24" customHeight="1">
      <c r="A46" s="6">
        <v>1</v>
      </c>
      <c r="B46" s="7" t="s">
        <v>75</v>
      </c>
      <c r="C46" s="7" t="s">
        <v>76</v>
      </c>
      <c r="D46" s="15"/>
      <c r="E46" s="6" t="s">
        <v>77</v>
      </c>
      <c r="F46" s="9" t="s">
        <v>45</v>
      </c>
      <c r="G46" s="17">
        <f aca="true" t="shared" si="1" ref="G46:G54">D46*E46</f>
        <v>0</v>
      </c>
    </row>
    <row r="47" spans="1:7" s="92" customFormat="1" ht="12.95" customHeight="1">
      <c r="A47" s="6">
        <v>2</v>
      </c>
      <c r="B47" s="7" t="s">
        <v>78</v>
      </c>
      <c r="C47" s="7" t="s">
        <v>132</v>
      </c>
      <c r="D47" s="15"/>
      <c r="E47" s="6" t="s">
        <v>48</v>
      </c>
      <c r="F47" s="7" t="s">
        <v>45</v>
      </c>
      <c r="G47" s="91">
        <f t="shared" si="1"/>
        <v>0</v>
      </c>
    </row>
    <row r="48" spans="1:7" s="14" customFormat="1" ht="13.15" customHeight="1">
      <c r="A48" s="6">
        <v>3</v>
      </c>
      <c r="B48" s="7" t="s">
        <v>79</v>
      </c>
      <c r="C48" s="7" t="s">
        <v>80</v>
      </c>
      <c r="D48" s="15"/>
      <c r="E48" s="6" t="s">
        <v>81</v>
      </c>
      <c r="F48" s="7" t="s">
        <v>45</v>
      </c>
      <c r="G48" s="17">
        <f t="shared" si="1"/>
        <v>0</v>
      </c>
    </row>
    <row r="49" spans="1:7" s="14" customFormat="1" ht="13.15" customHeight="1">
      <c r="A49" s="6">
        <v>4</v>
      </c>
      <c r="B49" s="7" t="s">
        <v>82</v>
      </c>
      <c r="C49" s="7" t="s">
        <v>83</v>
      </c>
      <c r="D49" s="15"/>
      <c r="E49" s="6" t="s">
        <v>52</v>
      </c>
      <c r="F49" s="7" t="s">
        <v>45</v>
      </c>
      <c r="G49" s="17">
        <f t="shared" si="1"/>
        <v>0</v>
      </c>
    </row>
    <row r="50" spans="1:7" s="14" customFormat="1" ht="13.15" customHeight="1">
      <c r="A50" s="6">
        <v>5</v>
      </c>
      <c r="B50" s="7" t="s">
        <v>84</v>
      </c>
      <c r="C50" s="7" t="s">
        <v>85</v>
      </c>
      <c r="D50" s="15"/>
      <c r="E50" s="6" t="s">
        <v>52</v>
      </c>
      <c r="F50" s="7" t="s">
        <v>45</v>
      </c>
      <c r="G50" s="17">
        <f t="shared" si="1"/>
        <v>0</v>
      </c>
    </row>
    <row r="51" spans="1:7" s="14" customFormat="1" ht="13.15" customHeight="1">
      <c r="A51" s="6">
        <v>6</v>
      </c>
      <c r="B51" s="7" t="s">
        <v>86</v>
      </c>
      <c r="C51" s="7" t="s">
        <v>87</v>
      </c>
      <c r="D51" s="15"/>
      <c r="E51" s="6" t="s">
        <v>52</v>
      </c>
      <c r="F51" s="7" t="s">
        <v>45</v>
      </c>
      <c r="G51" s="17">
        <f t="shared" si="1"/>
        <v>0</v>
      </c>
    </row>
    <row r="52" spans="1:7" s="14" customFormat="1" ht="13.15" customHeight="1">
      <c r="A52" s="6">
        <v>7</v>
      </c>
      <c r="B52" s="7" t="s">
        <v>88</v>
      </c>
      <c r="C52" s="7" t="s">
        <v>89</v>
      </c>
      <c r="D52" s="15"/>
      <c r="E52" s="6" t="s">
        <v>52</v>
      </c>
      <c r="F52" s="7" t="s">
        <v>45</v>
      </c>
      <c r="G52" s="17">
        <f t="shared" si="1"/>
        <v>0</v>
      </c>
    </row>
    <row r="53" spans="1:7" s="14" customFormat="1" ht="13.15" customHeight="1">
      <c r="A53" s="6">
        <v>8</v>
      </c>
      <c r="B53" s="7" t="s">
        <v>90</v>
      </c>
      <c r="C53" s="7" t="s">
        <v>91</v>
      </c>
      <c r="D53" s="15"/>
      <c r="E53" s="6" t="s">
        <v>52</v>
      </c>
      <c r="F53" s="7" t="s">
        <v>45</v>
      </c>
      <c r="G53" s="17">
        <f t="shared" si="1"/>
        <v>0</v>
      </c>
    </row>
    <row r="54" spans="1:7" s="14" customFormat="1" ht="13.15" customHeight="1">
      <c r="A54" s="6">
        <v>9</v>
      </c>
      <c r="B54" s="7" t="s">
        <v>92</v>
      </c>
      <c r="C54" s="7" t="s">
        <v>93</v>
      </c>
      <c r="D54" s="15"/>
      <c r="E54" s="6" t="s">
        <v>52</v>
      </c>
      <c r="F54" s="23" t="s">
        <v>45</v>
      </c>
      <c r="G54" s="17">
        <f t="shared" si="1"/>
        <v>0</v>
      </c>
    </row>
    <row r="55" spans="1:7" s="14" customFormat="1" ht="13.15" customHeight="1">
      <c r="A55" s="19"/>
      <c r="B55" s="20"/>
      <c r="C55" s="79" t="s">
        <v>98</v>
      </c>
      <c r="D55" s="79"/>
      <c r="E55" s="79"/>
      <c r="F55" s="79"/>
      <c r="G55" s="21">
        <f>SUM(G46:G54)</f>
        <v>0</v>
      </c>
    </row>
    <row r="56" s="14" customFormat="1" ht="13.15" customHeight="1"/>
    <row r="57" s="14" customFormat="1" ht="13.15" customHeight="1"/>
    <row r="58" s="14" customFormat="1" ht="13.15" customHeight="1"/>
    <row r="59" s="14" customFormat="1" ht="13.15" customHeight="1"/>
    <row r="60" s="14" customFormat="1" ht="13.15" customHeight="1"/>
    <row r="61" s="14" customFormat="1" ht="13.15" customHeight="1"/>
    <row r="62" s="14" customFormat="1" ht="13.15" customHeight="1"/>
    <row r="63" ht="2.85" customHeight="1"/>
    <row r="64" spans="1:7" ht="17.1" customHeight="1">
      <c r="A64" s="80" t="s">
        <v>94</v>
      </c>
      <c r="B64" s="81"/>
      <c r="C64" s="81"/>
      <c r="D64" s="81"/>
      <c r="E64" s="81"/>
      <c r="F64" s="81"/>
      <c r="G64" s="81"/>
    </row>
    <row r="65" ht="2.85" customHeight="1"/>
    <row r="66" spans="1:7" s="4" customFormat="1" ht="11.45" customHeight="1">
      <c r="A66" s="2" t="s">
        <v>31</v>
      </c>
      <c r="B66" s="3" t="s">
        <v>32</v>
      </c>
      <c r="C66" s="3" t="s">
        <v>19</v>
      </c>
      <c r="D66" s="2" t="s">
        <v>33</v>
      </c>
      <c r="E66" s="2" t="s">
        <v>34</v>
      </c>
      <c r="F66" s="3" t="s">
        <v>35</v>
      </c>
      <c r="G66" s="2" t="s">
        <v>36</v>
      </c>
    </row>
    <row r="67" spans="1:7" s="26" customFormat="1" ht="13.15" customHeight="1">
      <c r="A67" s="84">
        <v>1</v>
      </c>
      <c r="B67" s="85" t="s">
        <v>99</v>
      </c>
      <c r="C67" s="25" t="s">
        <v>61</v>
      </c>
      <c r="D67" s="82"/>
      <c r="E67" s="82">
        <v>540</v>
      </c>
      <c r="F67" s="85" t="s">
        <v>49</v>
      </c>
      <c r="G67" s="86">
        <f aca="true" t="shared" si="2" ref="G67:G76">D67*E67</f>
        <v>0</v>
      </c>
    </row>
    <row r="68" spans="1:7" s="26" customFormat="1" ht="13.15" customHeight="1">
      <c r="A68" s="83"/>
      <c r="B68" s="83"/>
      <c r="C68" s="25" t="s">
        <v>63</v>
      </c>
      <c r="D68" s="83"/>
      <c r="E68" s="83"/>
      <c r="F68" s="83"/>
      <c r="G68" s="87"/>
    </row>
    <row r="69" spans="1:7" s="26" customFormat="1" ht="13.15" customHeight="1">
      <c r="A69" s="84">
        <v>2</v>
      </c>
      <c r="B69" s="85" t="s">
        <v>100</v>
      </c>
      <c r="C69" s="25" t="s">
        <v>101</v>
      </c>
      <c r="D69" s="82"/>
      <c r="E69" s="82">
        <v>540</v>
      </c>
      <c r="F69" s="85" t="s">
        <v>49</v>
      </c>
      <c r="G69" s="87">
        <f t="shared" si="2"/>
        <v>0</v>
      </c>
    </row>
    <row r="70" spans="1:7" s="26" customFormat="1" ht="13.15" customHeight="1">
      <c r="A70" s="83"/>
      <c r="B70" s="83"/>
      <c r="C70" s="25" t="s">
        <v>63</v>
      </c>
      <c r="D70" s="83"/>
      <c r="E70" s="83"/>
      <c r="F70" s="83"/>
      <c r="G70" s="87"/>
    </row>
    <row r="71" spans="1:7" s="26" customFormat="1" ht="13.15" customHeight="1">
      <c r="A71" s="84">
        <v>3</v>
      </c>
      <c r="B71" s="85" t="s">
        <v>100</v>
      </c>
      <c r="C71" s="25" t="s">
        <v>102</v>
      </c>
      <c r="D71" s="82"/>
      <c r="E71" s="82">
        <v>540</v>
      </c>
      <c r="F71" s="85" t="s">
        <v>49</v>
      </c>
      <c r="G71" s="87">
        <f t="shared" si="2"/>
        <v>0</v>
      </c>
    </row>
    <row r="72" spans="1:7" s="26" customFormat="1" ht="13.15" customHeight="1">
      <c r="A72" s="83"/>
      <c r="B72" s="83"/>
      <c r="C72" s="25" t="s">
        <v>63</v>
      </c>
      <c r="D72" s="83"/>
      <c r="E72" s="83"/>
      <c r="F72" s="83"/>
      <c r="G72" s="87"/>
    </row>
    <row r="73" spans="1:7" s="26" customFormat="1" ht="13.15" customHeight="1">
      <c r="A73" s="84">
        <v>4</v>
      </c>
      <c r="B73" s="85" t="s">
        <v>103</v>
      </c>
      <c r="C73" s="25" t="s">
        <v>104</v>
      </c>
      <c r="D73" s="82"/>
      <c r="E73" s="82">
        <v>540</v>
      </c>
      <c r="F73" s="85" t="s">
        <v>49</v>
      </c>
      <c r="G73" s="87">
        <f t="shared" si="2"/>
        <v>0</v>
      </c>
    </row>
    <row r="74" spans="1:7" s="26" customFormat="1" ht="13.15" customHeight="1">
      <c r="A74" s="83"/>
      <c r="B74" s="83"/>
      <c r="C74" s="25" t="s">
        <v>63</v>
      </c>
      <c r="D74" s="83"/>
      <c r="E74" s="83"/>
      <c r="F74" s="83"/>
      <c r="G74" s="87"/>
    </row>
    <row r="75" spans="1:7" s="26" customFormat="1" ht="24" customHeight="1">
      <c r="A75" s="27">
        <v>5</v>
      </c>
      <c r="B75" s="25" t="s">
        <v>105</v>
      </c>
      <c r="C75" s="25" t="s">
        <v>106</v>
      </c>
      <c r="D75" s="28"/>
      <c r="E75" s="28">
        <v>2</v>
      </c>
      <c r="F75" s="25" t="s">
        <v>45</v>
      </c>
      <c r="G75" s="17">
        <f t="shared" si="2"/>
        <v>0</v>
      </c>
    </row>
    <row r="76" spans="1:7" s="26" customFormat="1" ht="24" customHeight="1">
      <c r="A76" s="27">
        <v>6</v>
      </c>
      <c r="B76" s="25" t="s">
        <v>107</v>
      </c>
      <c r="C76" s="25" t="s">
        <v>108</v>
      </c>
      <c r="D76" s="28"/>
      <c r="E76" s="28">
        <v>1</v>
      </c>
      <c r="F76" s="25" t="s">
        <v>45</v>
      </c>
      <c r="G76" s="17">
        <f t="shared" si="2"/>
        <v>0</v>
      </c>
    </row>
    <row r="77" spans="1:7" s="14" customFormat="1" ht="13.15" customHeight="1">
      <c r="A77" s="19"/>
      <c r="B77" s="20"/>
      <c r="C77" s="79" t="s">
        <v>109</v>
      </c>
      <c r="D77" s="79"/>
      <c r="E77" s="79"/>
      <c r="F77" s="79"/>
      <c r="G77" s="21">
        <f>SUM(G67:G76)</f>
        <v>0</v>
      </c>
    </row>
    <row r="78" s="14" customFormat="1" ht="13.15" customHeight="1"/>
    <row r="79" spans="1:7" s="14" customFormat="1" ht="13.15" customHeight="1">
      <c r="A79" s="6"/>
      <c r="B79" s="7"/>
      <c r="C79" s="25" t="s">
        <v>110</v>
      </c>
      <c r="D79" s="15">
        <f>G67+G69+G71+G73</f>
        <v>0</v>
      </c>
      <c r="E79" s="22">
        <v>5</v>
      </c>
      <c r="F79" s="25" t="s">
        <v>111</v>
      </c>
      <c r="G79" s="17">
        <f>D79*E79/100</f>
        <v>0</v>
      </c>
    </row>
    <row r="80" spans="1:7" s="14" customFormat="1" ht="13.15" customHeight="1">
      <c r="A80" s="19"/>
      <c r="B80" s="20"/>
      <c r="C80" s="79" t="s">
        <v>112</v>
      </c>
      <c r="D80" s="79"/>
      <c r="E80" s="79"/>
      <c r="F80" s="79"/>
      <c r="G80" s="21">
        <f>SUM(G77:G79)</f>
        <v>0</v>
      </c>
    </row>
  </sheetData>
  <mergeCells count="37">
    <mergeCell ref="C77:F77"/>
    <mergeCell ref="A1:G1"/>
    <mergeCell ref="A2:G2"/>
    <mergeCell ref="A3:G3"/>
    <mergeCell ref="A6:G6"/>
    <mergeCell ref="A9:G9"/>
    <mergeCell ref="G67:G68"/>
    <mergeCell ref="F69:F70"/>
    <mergeCell ref="G69:G70"/>
    <mergeCell ref="E71:E72"/>
    <mergeCell ref="A73:A74"/>
    <mergeCell ref="B73:B74"/>
    <mergeCell ref="D73:D74"/>
    <mergeCell ref="E73:E74"/>
    <mergeCell ref="A71:A72"/>
    <mergeCell ref="B71:B72"/>
    <mergeCell ref="D71:D72"/>
    <mergeCell ref="F71:F72"/>
    <mergeCell ref="G71:G72"/>
    <mergeCell ref="F73:F74"/>
    <mergeCell ref="G73:G74"/>
    <mergeCell ref="C80:F80"/>
    <mergeCell ref="A32:G32"/>
    <mergeCell ref="C26:F26"/>
    <mergeCell ref="A43:G43"/>
    <mergeCell ref="C37:F37"/>
    <mergeCell ref="A64:G64"/>
    <mergeCell ref="C55:F55"/>
    <mergeCell ref="E67:E68"/>
    <mergeCell ref="A69:A70"/>
    <mergeCell ref="B69:B70"/>
    <mergeCell ref="D69:D70"/>
    <mergeCell ref="E69:E70"/>
    <mergeCell ref="A67:A68"/>
    <mergeCell ref="B67:B68"/>
    <mergeCell ref="D67:D68"/>
    <mergeCell ref="F67:F68"/>
  </mergeCells>
  <printOptions/>
  <pageMargins left="0.31496062992125984" right="0" top="0" bottom="0.3937007874015748" header="0" footer="0"/>
  <pageSetup horizontalDpi="300" verticalDpi="300" orientation="portrait" paperSize="9" r:id="rId1"/>
  <headerFooter alignWithMargins="0">
    <oddFooter>&amp;Cstr.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Lukáš Jirásek</cp:lastModifiedBy>
  <cp:lastPrinted>2022-02-02T15:16:47Z</cp:lastPrinted>
  <dcterms:created xsi:type="dcterms:W3CDTF">2022-02-02T15:17:04Z</dcterms:created>
  <dcterms:modified xsi:type="dcterms:W3CDTF">2022-02-07T07:44:40Z</dcterms:modified>
  <cp:category/>
  <cp:version/>
  <cp:contentType/>
  <cp:contentStatus/>
</cp:coreProperties>
</file>