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0" windowHeight="0"/>
  </bookViews>
  <sheets>
    <sheet name="Rekapitulace stavby" sheetId="1" r:id="rId1"/>
    <sheet name="100-1 - Komunikace " sheetId="2" r:id="rId2"/>
    <sheet name="100-2-1 - Komunikace Seif..." sheetId="3" r:id="rId3"/>
    <sheet name="100-4 - Chodníky a stezka" sheetId="4" r:id="rId4"/>
    <sheet name="100-3 - Parkoviště" sheetId="5" r:id="rId5"/>
    <sheet name="100-6 - VON" sheetId="6" r:id="rId6"/>
    <sheet name="100-5 - Sadové úpravy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'100-1 - Komunikace '!$C$85:$K$191</definedName>
    <definedName name="_xlnm.Print_Area" localSheetId="1">'100-1 - Komunikace '!$C$4:$J$39,'100-1 - Komunikace '!$C$45:$J$67,'100-1 - Komunikace '!$C$73:$K$191</definedName>
    <definedName name="_xlnm.Print_Titles" localSheetId="1">'100-1 - Komunikace '!$85:$85</definedName>
    <definedName name="_xlnm._FilterDatabase" localSheetId="2" hidden="1">'100-2-1 - Komunikace Seif...'!$C$86:$K$198</definedName>
    <definedName name="_xlnm.Print_Area" localSheetId="2">'100-2-1 - Komunikace Seif...'!$C$4:$J$39,'100-2-1 - Komunikace Seif...'!$C$45:$J$68,'100-2-1 - Komunikace Seif...'!$C$74:$K$198</definedName>
    <definedName name="_xlnm.Print_Titles" localSheetId="2">'100-2-1 - Komunikace Seif...'!$86:$86</definedName>
    <definedName name="_xlnm._FilterDatabase" localSheetId="3" hidden="1">'100-4 - Chodníky a stezka'!$C$83:$K$154</definedName>
    <definedName name="_xlnm.Print_Area" localSheetId="3">'100-4 - Chodníky a stezka'!$C$4:$J$39,'100-4 - Chodníky a stezka'!$C$45:$J$65,'100-4 - Chodníky a stezka'!$C$71:$K$154</definedName>
    <definedName name="_xlnm.Print_Titles" localSheetId="3">'100-4 - Chodníky a stezka'!$83:$83</definedName>
    <definedName name="_xlnm._FilterDatabase" localSheetId="4" hidden="1">'100-3 - Parkoviště'!$C$83:$K$165</definedName>
    <definedName name="_xlnm.Print_Area" localSheetId="4">'100-3 - Parkoviště'!$C$4:$J$39,'100-3 - Parkoviště'!$C$45:$J$65,'100-3 - Parkoviště'!$C$71:$K$165</definedName>
    <definedName name="_xlnm.Print_Titles" localSheetId="4">'100-3 - Parkoviště'!$83:$83</definedName>
    <definedName name="_xlnm._FilterDatabase" localSheetId="5" hidden="1">'100-6 - VON'!$C$83:$K$106</definedName>
    <definedName name="_xlnm.Print_Area" localSheetId="5">'100-6 - VON'!$C$4:$J$39,'100-6 - VON'!$C$45:$J$65,'100-6 - VON'!$C$71:$K$106</definedName>
    <definedName name="_xlnm.Print_Titles" localSheetId="5">'100-6 - VON'!$83:$83</definedName>
    <definedName name="_xlnm._FilterDatabase" localSheetId="6" hidden="1">'100-5 - Sadové úpravy'!$C$80:$K$103</definedName>
    <definedName name="_xlnm.Print_Area" localSheetId="6">'100-5 - Sadové úpravy'!$C$4:$J$39,'100-5 - Sadové úpravy'!$C$45:$J$62,'100-5 - Sadové úpravy'!$C$68:$K$103</definedName>
    <definedName name="_xlnm.Print_Titles" localSheetId="6">'100-5 - Sadové úpravy'!$80:$80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6" r="J37"/>
  <c r="J36"/>
  <c i="1" r="AY59"/>
  <c i="6" r="J35"/>
  <c i="1" r="AX59"/>
  <c i="6"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5" r="J37"/>
  <c r="J36"/>
  <c i="1" r="AY58"/>
  <c i="5" r="J35"/>
  <c i="1" r="AX58"/>
  <c i="5"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9"/>
  <c r="BH109"/>
  <c r="BG109"/>
  <c r="BF109"/>
  <c r="T109"/>
  <c r="R109"/>
  <c r="P109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" r="J37"/>
  <c r="J36"/>
  <c i="1" r="AY56"/>
  <c i="3" r="J35"/>
  <c i="1" r="AX56"/>
  <c i="3"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2" r="J37"/>
  <c r="J36"/>
  <c i="1" r="AY55"/>
  <c i="2" r="J35"/>
  <c i="1" r="AX55"/>
  <c i="2"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3" r="J176"/>
  <c i="4" r="BK111"/>
  <c r="BK153"/>
  <c i="5" r="J159"/>
  <c i="6" r="BK105"/>
  <c i="2" r="J175"/>
  <c r="J174"/>
  <c r="BK126"/>
  <c r="BK173"/>
  <c i="3" r="BK178"/>
  <c r="J149"/>
  <c r="J197"/>
  <c i="4" r="BK135"/>
  <c i="5" r="BK110"/>
  <c r="J160"/>
  <c i="6" r="BK90"/>
  <c i="2" r="BK166"/>
  <c r="BK177"/>
  <c r="BK172"/>
  <c r="BK115"/>
  <c i="3" r="BK113"/>
  <c r="J133"/>
  <c r="BK176"/>
  <c i="4" r="BK117"/>
  <c i="5" r="BK141"/>
  <c i="6" r="BK100"/>
  <c i="2" r="BK133"/>
  <c r="J112"/>
  <c i="3" r="J142"/>
  <c r="J184"/>
  <c r="J160"/>
  <c r="BK149"/>
  <c i="4" r="BK102"/>
  <c i="5" r="BK128"/>
  <c i="6" r="J105"/>
  <c i="2" r="J178"/>
  <c r="J164"/>
  <c r="J173"/>
  <c r="BK143"/>
  <c i="3" r="J140"/>
  <c r="J110"/>
  <c r="BK194"/>
  <c i="4" r="J87"/>
  <c i="5" r="J152"/>
  <c i="7" r="J95"/>
  <c i="2" r="J105"/>
  <c r="J169"/>
  <c i="4" r="BK91"/>
  <c i="5" r="J129"/>
  <c i="7" r="J90"/>
  <c i="3" r="BK154"/>
  <c i="4" r="J111"/>
  <c i="5" r="BK123"/>
  <c i="6" r="J93"/>
  <c i="2" r="BK181"/>
  <c r="J185"/>
  <c r="BK149"/>
  <c r="BK141"/>
  <c i="3" r="BK147"/>
  <c r="BK161"/>
  <c r="BK182"/>
  <c i="4" r="J138"/>
  <c i="5" r="BK95"/>
  <c i="6" r="BK95"/>
  <c i="2" r="BK180"/>
  <c r="J168"/>
  <c r="J116"/>
  <c r="J139"/>
  <c i="3" r="J156"/>
  <c r="J117"/>
  <c r="BK165"/>
  <c i="4" r="J129"/>
  <c i="5" r="BK149"/>
  <c i="6" r="BK103"/>
  <c i="2" r="BK112"/>
  <c r="BK147"/>
  <c r="BK128"/>
  <c i="3" r="J144"/>
  <c r="BK144"/>
  <c i="4" r="J99"/>
  <c i="5" r="BK133"/>
  <c r="J110"/>
  <c i="2" r="J183"/>
  <c r="J177"/>
  <c r="BK99"/>
  <c i="1" r="AS54"/>
  <c i="3" r="J135"/>
  <c i="4" r="J127"/>
  <c i="5" r="J155"/>
  <c i="6" r="J95"/>
  <c i="2" r="J184"/>
  <c r="BK152"/>
  <c i="3" r="J90"/>
  <c i="4" r="BK120"/>
  <c i="5" r="J89"/>
  <c i="3" r="J161"/>
  <c i="4" r="J117"/>
  <c i="5" r="BK87"/>
  <c r="BK89"/>
  <c i="7" r="BK95"/>
  <c i="2" r="BK103"/>
  <c r="BK159"/>
  <c r="J126"/>
  <c r="J148"/>
  <c i="3" r="J131"/>
  <c r="J127"/>
  <c r="BK163"/>
  <c r="BK158"/>
  <c i="4" r="BK109"/>
  <c i="5" r="J164"/>
  <c i="6" r="J100"/>
  <c i="7" r="J84"/>
  <c i="2" r="J107"/>
  <c r="BK96"/>
  <c r="J146"/>
  <c i="3" r="J182"/>
  <c r="J171"/>
  <c r="BK175"/>
  <c i="4" r="J97"/>
  <c i="5" r="BK158"/>
  <c r="BK115"/>
  <c i="7" r="BK88"/>
  <c i="2" r="J166"/>
  <c r="J159"/>
  <c r="BK161"/>
  <c i="3" r="BK152"/>
  <c r="J137"/>
  <c r="BK103"/>
  <c i="4" r="J126"/>
  <c i="5" r="BK160"/>
  <c r="BK103"/>
  <c i="6" r="J90"/>
  <c i="2" r="J115"/>
  <c r="J157"/>
  <c r="J99"/>
  <c r="BK157"/>
  <c i="3" r="J158"/>
  <c r="J113"/>
  <c r="J120"/>
  <c i="4" r="J147"/>
  <c r="BK99"/>
  <c i="5" r="J123"/>
  <c i="6" r="BK93"/>
  <c i="7" r="BK98"/>
  <c i="2" r="J143"/>
  <c i="3" r="J98"/>
  <c i="4" r="J131"/>
  <c i="5" r="J162"/>
  <c i="6" r="BK87"/>
  <c i="3" r="BK98"/>
  <c i="4" r="J109"/>
  <c i="5" r="J137"/>
  <c r="J101"/>
  <c i="7" r="J97"/>
  <c i="2" r="BK185"/>
  <c r="J103"/>
  <c r="J154"/>
  <c i="3" r="BK142"/>
  <c r="J178"/>
  <c r="J179"/>
  <c i="4" r="J104"/>
  <c r="J135"/>
  <c i="5" r="BK129"/>
  <c i="7" r="J98"/>
  <c i="2" r="J147"/>
  <c r="BK168"/>
  <c r="BK156"/>
  <c r="J130"/>
  <c i="3" r="BK135"/>
  <c r="BK122"/>
  <c i="4" r="J149"/>
  <c i="5" r="BK144"/>
  <c r="BK101"/>
  <c i="7" r="J86"/>
  <c i="2" r="BK91"/>
  <c r="BK158"/>
  <c i="3" r="J194"/>
  <c r="BK191"/>
  <c r="BK127"/>
  <c i="4" r="BK140"/>
  <c r="BK127"/>
  <c i="5" r="BK157"/>
  <c r="J127"/>
  <c i="2" r="BK148"/>
  <c r="BK178"/>
  <c r="BK154"/>
  <c i="3" r="J187"/>
  <c r="J128"/>
  <c r="BK90"/>
  <c i="4" r="BK126"/>
  <c i="5" r="J108"/>
  <c r="J144"/>
  <c i="2" r="BK174"/>
  <c r="J181"/>
  <c i="3" r="BK128"/>
  <c i="4" r="BK129"/>
  <c i="5" r="J133"/>
  <c i="6" r="BK97"/>
  <c i="3" r="J165"/>
  <c i="4" r="BK138"/>
  <c i="5" r="J95"/>
  <c r="BK145"/>
  <c i="7" r="J102"/>
  <c i="2" r="BK135"/>
  <c r="BK130"/>
  <c r="J89"/>
  <c i="3" r="BK174"/>
  <c r="J105"/>
  <c r="BK125"/>
  <c r="J162"/>
  <c i="4" r="BK139"/>
  <c i="5" r="BK159"/>
  <c r="BK105"/>
  <c i="7" r="BK100"/>
  <c i="2" r="J91"/>
  <c r="J133"/>
  <c r="J96"/>
  <c i="3" r="J170"/>
  <c r="BK133"/>
  <c r="BK117"/>
  <c i="4" r="J120"/>
  <c i="5" r="J115"/>
  <c r="J143"/>
  <c i="7" r="BK97"/>
  <c i="2" r="BK122"/>
  <c r="BK105"/>
  <c i="3" r="BK162"/>
  <c r="J163"/>
  <c r="BK179"/>
  <c i="4" r="J91"/>
  <c i="5" r="BK146"/>
  <c r="J145"/>
  <c i="6" r="J87"/>
  <c i="2" r="J190"/>
  <c r="J122"/>
  <c i="3" r="BK160"/>
  <c r="J189"/>
  <c r="BK170"/>
  <c i="4" r="J153"/>
  <c i="5" r="J135"/>
  <c r="J149"/>
  <c i="7" r="BK93"/>
  <c i="2" r="J149"/>
  <c r="BK109"/>
  <c i="4" r="BK87"/>
  <c i="5" r="J157"/>
  <c i="3" r="BK156"/>
  <c i="4" r="J146"/>
  <c i="5" r="J146"/>
  <c r="BK118"/>
  <c i="7" r="J88"/>
  <c i="2" r="BK170"/>
  <c r="J156"/>
  <c r="J109"/>
  <c i="3" r="J168"/>
  <c r="BK131"/>
  <c r="J174"/>
  <c i="4" r="BK104"/>
  <c i="5" r="BK143"/>
  <c r="BK155"/>
  <c i="2" r="BK190"/>
  <c r="BK183"/>
  <c r="BK146"/>
  <c r="BK107"/>
  <c i="3" r="J154"/>
  <c r="J147"/>
  <c r="BK105"/>
  <c r="J103"/>
  <c i="4" r="BK131"/>
  <c i="5" r="J118"/>
  <c i="2" r="J119"/>
  <c r="J152"/>
  <c r="J101"/>
  <c i="3" r="BK189"/>
  <c r="J122"/>
  <c r="BK120"/>
  <c i="4" r="J102"/>
  <c r="BK147"/>
  <c i="5" r="J141"/>
  <c r="BK135"/>
  <c i="2" r="BK169"/>
  <c r="J186"/>
  <c r="BK137"/>
  <c r="BK101"/>
  <c i="3" r="J125"/>
  <c r="BK173"/>
  <c i="4" r="BK137"/>
  <c i="5" r="J87"/>
  <c r="J128"/>
  <c i="6" r="J97"/>
  <c i="2" r="BK184"/>
  <c r="J137"/>
  <c i="3" r="BK184"/>
  <c i="4" r="J151"/>
  <c i="5" r="BK108"/>
  <c i="7" r="BK102"/>
  <c i="2" r="BK175"/>
  <c i="4" r="J140"/>
  <c r="J139"/>
  <c i="5" r="BK137"/>
  <c i="7" r="J100"/>
  <c i="2" r="BK164"/>
  <c r="J158"/>
  <c r="BK89"/>
  <c r="J128"/>
  <c r="BK119"/>
  <c i="3" r="BK96"/>
  <c r="BK197"/>
  <c r="BK140"/>
  <c i="4" r="BK149"/>
  <c i="5" r="BK164"/>
  <c i="7" r="BK86"/>
  <c i="2" r="BK186"/>
  <c r="BK116"/>
  <c r="BK139"/>
  <c i="3" r="J175"/>
  <c r="BK187"/>
  <c r="J96"/>
  <c r="J191"/>
  <c i="4" r="BK97"/>
  <c i="5" r="J158"/>
  <c i="6" r="J103"/>
  <c i="2" r="J161"/>
  <c r="J141"/>
  <c i="3" r="J173"/>
  <c r="J152"/>
  <c r="BK110"/>
  <c i="4" r="J137"/>
  <c i="5" r="BK162"/>
  <c r="BK127"/>
  <c i="7" r="BK90"/>
  <c i="2" r="J170"/>
  <c r="J135"/>
  <c i="3" r="BK171"/>
  <c r="BK168"/>
  <c r="BK137"/>
  <c i="4" r="BK146"/>
  <c i="5" r="BK152"/>
  <c r="J103"/>
  <c i="7" r="J93"/>
  <c i="2" r="J172"/>
  <c r="J180"/>
  <c i="4" r="BK151"/>
  <c i="5" r="J105"/>
  <c i="7" r="BK84"/>
  <c i="2" l="1" r="R118"/>
  <c r="T88"/>
  <c r="P111"/>
  <c r="T111"/>
  <c r="BK153"/>
  <c r="J153"/>
  <c r="J64"/>
  <c r="BK163"/>
  <c r="J163"/>
  <c r="J65"/>
  <c i="3" r="T89"/>
  <c r="P124"/>
  <c r="T124"/>
  <c r="P157"/>
  <c r="R157"/>
  <c r="P186"/>
  <c i="4" r="BK86"/>
  <c r="J86"/>
  <c r="J61"/>
  <c r="BK128"/>
  <c r="J128"/>
  <c r="J63"/>
  <c i="5" r="R107"/>
  <c i="2" r="R88"/>
  <c r="BK111"/>
  <c r="J111"/>
  <c r="J62"/>
  <c r="R111"/>
  <c r="T153"/>
  <c i="3" r="T130"/>
  <c r="T157"/>
  <c r="BK186"/>
  <c r="J186"/>
  <c r="J66"/>
  <c i="4" r="BK108"/>
  <c r="J108"/>
  <c r="J62"/>
  <c r="R108"/>
  <c i="5" r="R86"/>
  <c r="P134"/>
  <c i="6" r="P92"/>
  <c r="P102"/>
  <c i="3" r="P130"/>
  <c r="T167"/>
  <c i="4" r="P86"/>
  <c r="P128"/>
  <c i="5" r="P86"/>
  <c r="BK134"/>
  <c r="J134"/>
  <c r="J63"/>
  <c i="6" r="BK92"/>
  <c r="J92"/>
  <c r="J62"/>
  <c r="T102"/>
  <c i="2" r="BK88"/>
  <c r="J88"/>
  <c r="J61"/>
  <c r="BK118"/>
  <c r="J118"/>
  <c r="J63"/>
  <c r="R153"/>
  <c r="P163"/>
  <c i="3" r="R89"/>
  <c r="BK124"/>
  <c r="J124"/>
  <c r="J62"/>
  <c r="R124"/>
  <c r="BK157"/>
  <c r="J157"/>
  <c r="J64"/>
  <c r="P167"/>
  <c r="R186"/>
  <c i="4" r="R86"/>
  <c r="T128"/>
  <c i="5" r="BK107"/>
  <c r="J107"/>
  <c r="J62"/>
  <c r="T134"/>
  <c i="6" r="BK86"/>
  <c r="T92"/>
  <c i="7" r="P83"/>
  <c r="P82"/>
  <c r="P81"/>
  <c i="1" r="AU60"/>
  <c i="2" r="P118"/>
  <c r="P153"/>
  <c r="R163"/>
  <c i="3" r="P89"/>
  <c r="P88"/>
  <c r="P87"/>
  <c i="1" r="AU56"/>
  <c i="3" r="BK130"/>
  <c r="J130"/>
  <c r="J63"/>
  <c r="BK167"/>
  <c r="J167"/>
  <c r="J65"/>
  <c r="T186"/>
  <c i="4" r="T86"/>
  <c r="R128"/>
  <c i="5" r="BK86"/>
  <c r="J86"/>
  <c r="J61"/>
  <c r="P107"/>
  <c r="T107"/>
  <c i="6" r="R86"/>
  <c r="R102"/>
  <c i="7" r="BK83"/>
  <c r="BK82"/>
  <c r="J82"/>
  <c r="J60"/>
  <c i="2" r="P88"/>
  <c r="P87"/>
  <c r="P86"/>
  <c i="1" r="AU55"/>
  <c i="2" r="T118"/>
  <c r="T163"/>
  <c i="3" r="BK89"/>
  <c r="R130"/>
  <c r="R167"/>
  <c i="4" r="P108"/>
  <c r="T108"/>
  <c i="5" r="T86"/>
  <c r="T85"/>
  <c r="T84"/>
  <c r="R134"/>
  <c i="6" r="T86"/>
  <c r="T85"/>
  <c r="T84"/>
  <c r="BK102"/>
  <c r="J102"/>
  <c r="J64"/>
  <c i="7" r="R83"/>
  <c r="R82"/>
  <c r="R81"/>
  <c i="6" r="P86"/>
  <c r="P85"/>
  <c r="P84"/>
  <c i="1" r="AU59"/>
  <c i="6" r="R92"/>
  <c i="7" r="T83"/>
  <c r="T82"/>
  <c r="T81"/>
  <c i="2" r="BK189"/>
  <c r="J189"/>
  <c r="J66"/>
  <c i="4" r="BK152"/>
  <c r="J152"/>
  <c r="J64"/>
  <c i="5" r="BK163"/>
  <c r="J163"/>
  <c r="J64"/>
  <c i="6" r="BK99"/>
  <c r="J99"/>
  <c r="J63"/>
  <c i="3" r="BK196"/>
  <c r="J196"/>
  <c r="J67"/>
  <c i="6" r="J86"/>
  <c r="J61"/>
  <c i="7" r="E48"/>
  <c r="J55"/>
  <c r="BE90"/>
  <c r="BE95"/>
  <c r="J52"/>
  <c r="BE88"/>
  <c r="BE86"/>
  <c r="BE100"/>
  <c r="F55"/>
  <c r="BE93"/>
  <c r="BE97"/>
  <c r="BE84"/>
  <c r="BE98"/>
  <c r="BE102"/>
  <c i="6" r="E48"/>
  <c r="F55"/>
  <c r="J78"/>
  <c r="BE95"/>
  <c r="BE87"/>
  <c r="BE90"/>
  <c r="BE100"/>
  <c r="BE105"/>
  <c i="5" r="BK85"/>
  <c r="J85"/>
  <c r="J60"/>
  <c i="6" r="BE93"/>
  <c r="BE97"/>
  <c r="BE103"/>
  <c i="4" r="BK85"/>
  <c r="BK84"/>
  <c r="J84"/>
  <c i="5" r="BE103"/>
  <c r="BE128"/>
  <c r="BE129"/>
  <c r="BE135"/>
  <c r="BE141"/>
  <c r="F55"/>
  <c r="BE115"/>
  <c r="BE118"/>
  <c r="BE123"/>
  <c r="BE127"/>
  <c r="BE143"/>
  <c r="BE155"/>
  <c r="J52"/>
  <c r="BE144"/>
  <c r="BE152"/>
  <c r="BE162"/>
  <c r="E48"/>
  <c r="BE110"/>
  <c r="BE87"/>
  <c r="BE95"/>
  <c r="BE133"/>
  <c r="BE137"/>
  <c r="BE159"/>
  <c r="BE160"/>
  <c r="BE89"/>
  <c r="BE101"/>
  <c r="BE105"/>
  <c r="BE108"/>
  <c r="BE146"/>
  <c r="BE149"/>
  <c r="BE145"/>
  <c r="BE158"/>
  <c r="BE164"/>
  <c r="BE157"/>
  <c i="3" r="J89"/>
  <c r="J61"/>
  <c i="4" r="E48"/>
  <c r="BE102"/>
  <c r="F55"/>
  <c r="BE127"/>
  <c r="BE137"/>
  <c r="BE138"/>
  <c r="BE140"/>
  <c r="BE146"/>
  <c r="J52"/>
  <c r="BE87"/>
  <c r="BE91"/>
  <c r="BE97"/>
  <c r="BE104"/>
  <c r="BE111"/>
  <c r="BE126"/>
  <c r="BE135"/>
  <c r="BE99"/>
  <c r="BE147"/>
  <c r="BE151"/>
  <c r="BE153"/>
  <c r="BE109"/>
  <c r="BE117"/>
  <c r="BE120"/>
  <c r="BE129"/>
  <c r="BE131"/>
  <c r="BE139"/>
  <c r="BE149"/>
  <c i="3" r="J52"/>
  <c r="E77"/>
  <c r="BE96"/>
  <c r="BE137"/>
  <c r="BE173"/>
  <c r="BE175"/>
  <c r="BE187"/>
  <c r="BE197"/>
  <c i="2" r="BK87"/>
  <c r="J87"/>
  <c r="J60"/>
  <c i="3" r="BE144"/>
  <c r="BE158"/>
  <c r="BE98"/>
  <c r="BE140"/>
  <c r="BE147"/>
  <c r="BE152"/>
  <c r="BE160"/>
  <c r="BE163"/>
  <c r="BE171"/>
  <c r="BE103"/>
  <c r="BE105"/>
  <c r="BE113"/>
  <c r="BE117"/>
  <c r="BE122"/>
  <c r="BE125"/>
  <c r="BE127"/>
  <c r="BE131"/>
  <c r="BE162"/>
  <c r="BE168"/>
  <c r="BE174"/>
  <c r="BE189"/>
  <c r="F84"/>
  <c r="BE135"/>
  <c r="BE154"/>
  <c r="BE170"/>
  <c r="BE178"/>
  <c r="BE90"/>
  <c r="BE142"/>
  <c r="BE165"/>
  <c r="BE176"/>
  <c r="BE182"/>
  <c r="BE110"/>
  <c r="BE120"/>
  <c r="BE128"/>
  <c r="BE133"/>
  <c r="BE161"/>
  <c r="BE179"/>
  <c r="BE184"/>
  <c r="BE191"/>
  <c r="BE149"/>
  <c r="BE156"/>
  <c r="BE194"/>
  <c i="2" r="BE99"/>
  <c r="BE103"/>
  <c r="BE116"/>
  <c r="BE137"/>
  <c r="E48"/>
  <c r="F55"/>
  <c r="BE149"/>
  <c r="BE152"/>
  <c r="BE164"/>
  <c r="J52"/>
  <c r="BE112"/>
  <c r="BE135"/>
  <c r="BE147"/>
  <c r="BE174"/>
  <c r="BE178"/>
  <c r="BE91"/>
  <c r="BE105"/>
  <c r="BE148"/>
  <c r="BE166"/>
  <c r="BE96"/>
  <c r="BE101"/>
  <c r="BE107"/>
  <c r="BE109"/>
  <c r="BE115"/>
  <c r="BE128"/>
  <c r="BE139"/>
  <c r="BE154"/>
  <c r="BE157"/>
  <c r="BE175"/>
  <c r="BE141"/>
  <c r="BE170"/>
  <c r="BE172"/>
  <c r="BE183"/>
  <c r="BE184"/>
  <c r="BE186"/>
  <c r="BE130"/>
  <c r="BE133"/>
  <c r="BE143"/>
  <c r="BE146"/>
  <c r="BE156"/>
  <c r="BE161"/>
  <c r="BE169"/>
  <c r="BE173"/>
  <c r="BE180"/>
  <c r="BE181"/>
  <c r="BE185"/>
  <c r="BE89"/>
  <c r="BE119"/>
  <c r="BE122"/>
  <c r="BE126"/>
  <c r="BE158"/>
  <c r="BE159"/>
  <c r="BE168"/>
  <c r="BE177"/>
  <c r="BE190"/>
  <c i="5" r="F34"/>
  <c i="1" r="BA58"/>
  <c i="5" r="F35"/>
  <c i="1" r="BB58"/>
  <c i="6" r="F36"/>
  <c i="1" r="BC59"/>
  <c i="6" r="F35"/>
  <c i="1" r="BB59"/>
  <c i="2" r="F37"/>
  <c i="1" r="BD55"/>
  <c i="2" r="F36"/>
  <c i="1" r="BC55"/>
  <c i="2" r="F34"/>
  <c i="1" r="BA55"/>
  <c i="4" r="F34"/>
  <c i="1" r="BA57"/>
  <c i="4" r="J30"/>
  <c i="7" r="F37"/>
  <c i="1" r="BD60"/>
  <c i="3" r="F35"/>
  <c i="1" r="BB56"/>
  <c i="3" r="F37"/>
  <c i="1" r="BD56"/>
  <c i="7" r="F35"/>
  <c i="1" r="BB60"/>
  <c i="4" r="J34"/>
  <c i="1" r="AW57"/>
  <c i="6" r="J34"/>
  <c i="1" r="AW59"/>
  <c i="4" r="F37"/>
  <c i="1" r="BD57"/>
  <c i="6" r="F34"/>
  <c i="1" r="BA59"/>
  <c i="3" r="J34"/>
  <c i="1" r="AW56"/>
  <c i="7" r="F36"/>
  <c i="1" r="BC60"/>
  <c i="5" r="F36"/>
  <c i="1" r="BC58"/>
  <c i="3" r="F36"/>
  <c i="1" r="BC56"/>
  <c i="5" r="J34"/>
  <c i="1" r="AW58"/>
  <c i="4" r="F36"/>
  <c i="1" r="BC57"/>
  <c i="2" r="F35"/>
  <c i="1" r="BB55"/>
  <c i="7" r="J34"/>
  <c i="1" r="AW60"/>
  <c i="7" r="F34"/>
  <c i="1" r="BA60"/>
  <c i="4" r="F35"/>
  <c i="1" r="BB57"/>
  <c i="5" r="F37"/>
  <c i="1" r="BD58"/>
  <c i="3" r="F34"/>
  <c i="1" r="BA56"/>
  <c i="6" r="F37"/>
  <c i="1" r="BD59"/>
  <c i="2" r="J34"/>
  <c i="1" r="AW55"/>
  <c i="4" l="1" r="T85"/>
  <c r="T84"/>
  <c r="P85"/>
  <c r="P84"/>
  <c i="1" r="AU57"/>
  <c i="5" r="R85"/>
  <c r="R84"/>
  <c i="3" r="BK88"/>
  <c r="J88"/>
  <c r="J60"/>
  <c i="6" r="R85"/>
  <c r="R84"/>
  <c i="4" r="R85"/>
  <c r="R84"/>
  <c i="5" r="P85"/>
  <c r="P84"/>
  <c i="1" r="AU58"/>
  <c i="2" r="R87"/>
  <c r="R86"/>
  <c r="T87"/>
  <c r="T86"/>
  <c i="6" r="BK85"/>
  <c r="BK84"/>
  <c r="J84"/>
  <c r="J59"/>
  <c i="3" r="R88"/>
  <c r="R87"/>
  <c r="T88"/>
  <c r="T87"/>
  <c i="7" r="BK81"/>
  <c r="J81"/>
  <c r="J83"/>
  <c r="J61"/>
  <c i="5" r="BK84"/>
  <c r="J84"/>
  <c i="1" r="AG57"/>
  <c i="4" r="J85"/>
  <c r="J60"/>
  <c r="J59"/>
  <c i="2" r="BK86"/>
  <c r="J86"/>
  <c r="J59"/>
  <c i="7" r="J30"/>
  <c i="1" r="AG60"/>
  <c i="5" r="J30"/>
  <c i="1" r="AG58"/>
  <c r="BB54"/>
  <c r="AX54"/>
  <c r="BD54"/>
  <c r="W33"/>
  <c i="4" r="J33"/>
  <c i="1" r="AV57"/>
  <c r="AT57"/>
  <c r="AN57"/>
  <c r="BC54"/>
  <c r="AY54"/>
  <c i="2" r="J33"/>
  <c i="1" r="AV55"/>
  <c r="AT55"/>
  <c i="5" r="J33"/>
  <c i="1" r="AV58"/>
  <c r="AT58"/>
  <c i="2" r="F33"/>
  <c i="1" r="AZ55"/>
  <c i="6" r="J33"/>
  <c i="1" r="AV59"/>
  <c r="AT59"/>
  <c r="BA54"/>
  <c r="W30"/>
  <c i="3" r="J33"/>
  <c i="1" r="AV56"/>
  <c r="AT56"/>
  <c i="5" r="F33"/>
  <c i="1" r="AZ58"/>
  <c i="4" r="F33"/>
  <c i="1" r="AZ57"/>
  <c i="6" r="F33"/>
  <c i="1" r="AZ59"/>
  <c i="7" r="J33"/>
  <c i="1" r="AV60"/>
  <c r="AT60"/>
  <c r="AN60"/>
  <c i="7" r="F33"/>
  <c i="1" r="AZ60"/>
  <c i="3" r="F33"/>
  <c i="1" r="AZ56"/>
  <c i="3" l="1" r="BK87"/>
  <c r="J87"/>
  <c r="J59"/>
  <c i="7" r="J59"/>
  <c i="6" r="J85"/>
  <c r="J60"/>
  <c i="7" r="J39"/>
  <c i="1" r="AN58"/>
  <c i="5" r="J59"/>
  <c r="J39"/>
  <c i="4" r="J39"/>
  <c i="6" r="J30"/>
  <c i="1" r="AG59"/>
  <c r="AW54"/>
  <c r="AK30"/>
  <c i="2" r="J30"/>
  <c i="1" r="AG55"/>
  <c r="AZ54"/>
  <c r="W29"/>
  <c r="W31"/>
  <c r="AU54"/>
  <c r="W32"/>
  <c i="6" l="1" r="J39"/>
  <c i="2" r="J39"/>
  <c i="1" r="AN55"/>
  <c r="AN59"/>
  <c r="AV54"/>
  <c r="AK29"/>
  <c i="3" r="J30"/>
  <c i="1" r="AG56"/>
  <c r="AN56"/>
  <c i="3" l="1" r="J39"/>
  <c i="1"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<sst xmlns="http://schemas.openxmlformats.org/spreadsheetml/2006/main">
  <si>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</si>
  <si>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</si>
  <si>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</si>
  <si>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</si>
  <si>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</si>
  <si>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{4c83c948-d62c-4adb-b3b7-5dd2f47eb33b}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</si>
  <si>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</si>
  <si>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</si>
  <si>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</si>
  <si>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</si>
  <si>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</si>
  <si>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</si>
  <si>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</si>
  <si>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</si>
  <si>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1_19_2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</si>
  <si>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</si>
  <si>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</si>
  <si>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MALÁ PRŮMYSLOVÁ A OBYTNÁ ZÓNA , LOKALITA SYLVÁROV-2021.12</t>
  </si>
  <si>
    <t>KSO:</t>
  </si>
  <si>
    <t/>
  </si>
  <si>
    <t>CC-CZ:</t>
  </si>
  <si>
    <t>Místo:</t>
  </si>
  <si>
    <t>Dvůr Králové nad Labem</t>
  </si>
  <si>
    <t>Datum:</t>
  </si>
  <si>
    <t>6. 6. 2021</t>
  </si>
  <si>
    <t>Zadavatel:</t>
  </si>
  <si>
    <t>IČ:</t>
  </si>
  <si>
    <t>00277819</t>
  </si>
  <si>
    <t>Město Dvůr Králové nad Labem</t>
  </si>
  <si>
    <t>DIČ:</t>
  </si>
  <si>
    <t>Uchazeč:</t>
  </si>
  <si>
    <t>Vyplň údaj</t>
  </si>
  <si>
    <t>Projektant:</t>
  </si>
  <si>
    <t>73648761</t>
  </si>
  <si>
    <t>Daniel Kadavý, projektová činnost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</si>
  <si>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</si>
  <si>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</si>
  <si>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</si>
  <si>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</si>
  <si>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</si>
  <si>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</si>
  <si>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</si>
  <si>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</si>
  <si>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</si>
  <si>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</si>
  <si>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</si>
  <si>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</si>
  <si>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</si>
  <si>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</si>
  <si>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</si>
  <si>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</si>
  <si>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</si>
  <si>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</si>
  <si>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</si>
  <si>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</si>
  <si>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</si>
  <si>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</si>
  <si>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</si>
  <si>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</si>
  <si>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</si>
  <si>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</si>
  <si>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</si>
  <si>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</si>
  <si>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</si>
  <si>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</si>
  <si>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</si>
  <si>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</si>
  <si>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</si>
  <si>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</si>
  <si>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</si>
  <si>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</si>
  <si>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</si>
  <si>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</si>
  <si>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</si>
  <si>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</si>
  <si>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</si>
  <si>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</si>
  <si>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</si>
  <si>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</si>
  <si>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100-1</t>
  </si>
  <si>
    <t xml:space="preserve">Komunikace </t>
  </si>
  <si>
    <t>STA</t>
  </si>
  <si>
    <t>1</t>
  </si>
  <si>
    <t>{87e1c8f1-ef88-428d-9805-41261f26eb0f}</t>
  </si>
  <si>
    <t>2</t>
  </si>
  <si>
    <t>100-2-1</t>
  </si>
  <si>
    <t>Komunikace Seifertova, část 1</t>
  </si>
  <si>
    <t>{ace32278-7e20-4a3b-89cc-ecb3ca0542d4}</t>
  </si>
  <si>
    <t>100-4</t>
  </si>
  <si>
    <t>Chodníky a stezka</t>
  </si>
  <si>
    <t>{47edc991-8797-4115-aab0-ba1434d260b5}</t>
  </si>
  <si>
    <t>822</t>
  </si>
  <si>
    <t>100-3</t>
  </si>
  <si>
    <t>Parkoviště</t>
  </si>
  <si>
    <t>{29ebecfd-dd9e-4531-b7cb-21ec4289823e}</t>
  </si>
  <si>
    <t>100-6</t>
  </si>
  <si>
    <t>VON</t>
  </si>
  <si>
    <t>{ba49d205-6852-4e6d-8434-add0765100d1}</t>
  </si>
  <si>
    <t>100-5</t>
  </si>
  <si>
    <t>Sadové úpravy</t>
  </si>
  <si>
    <t>{dede0cd8-5b6c-4d7b-818f-3512b3793611}</t>
  </si>
  <si>
    <t>KRYCÍ LIST SOUPISU PRACÍ</t>
  </si>
  <si>
    <t>Objekt:</t>
  </si>
  <si>
    <t xml:space="preserve">100-1 - Komunikace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</si>
  <si>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</si>
  <si>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</si>
  <si>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</si>
  <si>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</si>
  <si>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</si>
  <si>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</si>
  <si>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</si>
  <si>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</si>
  <si>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</si>
  <si>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</si>
  <si>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</si>
  <si>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</si>
  <si>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</si>
  <si>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</si>
  <si>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</si>
  <si>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</si>
  <si>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</si>
  <si>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</si>
  <si>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</si>
  <si>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</si>
  <si>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</si>
  <si>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</si>
  <si>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</si>
  <si>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</si>
  <si>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</si>
  <si>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</si>
  <si>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</si>
  <si>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</si>
  <si>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</si>
  <si>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</si>
  <si>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strojně při souvislé ploše přes 100 do 500 m2, tl. vrstvy do 200 mm</t>
  </si>
  <si>
    <t>m2</t>
  </si>
  <si>
    <t>CS ÚRS 2023 01</t>
  </si>
  <si>
    <t>4</t>
  </si>
  <si>
    <t>-456901424</t>
  </si>
  <si>
    <t>Online PSC</t>
  </si>
  <si>
    <t>https://podminky.urs.cz/item/CS_URS_2023_01/121151113</t>
  </si>
  <si>
    <t>122552205</t>
  </si>
  <si>
    <t>Odkopávky a prokopávky nezapažené pro silnice a dálnice strojně v hornině třídy těžitelnosti III přes 500 do 1 000 m3</t>
  </si>
  <si>
    <t>m3</t>
  </si>
  <si>
    <t>1009117987</t>
  </si>
  <si>
    <t>https://podminky.urs.cz/item/CS_URS_2023_01/122552205</t>
  </si>
  <si>
    <t>VV</t>
  </si>
  <si>
    <t>1358*0,5"sanace komunikace"</t>
  </si>
  <si>
    <t>1358*0,19"Odkopávky komunikace</t>
  </si>
  <si>
    <t>Součet</t>
  </si>
  <si>
    <t>3</t>
  </si>
  <si>
    <t>131551101</t>
  </si>
  <si>
    <t>Hloubení nezapažených jam a zářezů strojně s urovnáním dna do předepsaného profilu a spádu v hornině třídy těžitelnosti III skupiny 6 do 20 m3</t>
  </si>
  <si>
    <t>173988697</t>
  </si>
  <si>
    <t>https://podminky.urs.cz/item/CS_URS_2023_01/131551101</t>
  </si>
  <si>
    <t>8*1"uliční vpusti"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</si>
  <si>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</si>
  <si>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</si>
  <si>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744466622</t>
  </si>
  <si>
    <t>https://podminky.urs.cz/item/CS_URS_2023_01/162351104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</si>
  <si>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</si>
  <si>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</si>
  <si>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</si>
  <si>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-25144677</t>
  </si>
  <si>
    <t>https://podminky.urs.cz/item/CS_URS_2023_01/162751117</t>
  </si>
  <si>
    <t>6</t>
  </si>
  <si>
    <t>167111101</t>
  </si>
  <si>
    <t>Nakládání, skládání a překládání neulehlého výkopku nebo sypaniny ručně nakládání, z hornin třídy těžitelnosti I, skupiny 1 až 3</t>
  </si>
  <si>
    <t>1063544323</t>
  </si>
  <si>
    <t>https://podminky.urs.cz/item/CS_URS_2023_01/167111101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</si>
  <si>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</si>
  <si>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</si>
  <si>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</si>
  <si>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</si>
  <si>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1943053256</t>
  </si>
  <si>
    <t>https://podminky.urs.cz/item/CS_URS_2023_01/171201231</t>
  </si>
  <si>
    <t>8</t>
  </si>
  <si>
    <t>181152302</t>
  </si>
  <si>
    <t>Úprava pláně na stavbách silnic a dálnic strojně v zářezech mimo skalních se zhutněním</t>
  </si>
  <si>
    <t>1447142611</t>
  </si>
  <si>
    <t>https://podminky.urs.cz/item/CS_URS_2023_01/181152302</t>
  </si>
  <si>
    <t>9</t>
  </si>
  <si>
    <t>181311103</t>
  </si>
  <si>
    <t>Rozprostření a urovnání ornice v rovině nebo ve svahu sklonu do 1:5 ručně při souvislé ploše, tl. vrstvy do 200 mm</t>
  </si>
  <si>
    <t>2086467785</t>
  </si>
  <si>
    <t>https://podminky.urs.cz/item/CS_URS_2023_01/181311103</t>
  </si>
  <si>
    <t>Zakládání</t>
  </si>
  <si>
    <t>10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</si>
  <si>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</si>
  <si>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</si>
  <si>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-1849048003</t>
  </si>
  <si>
    <t>https://podminky.urs.cz/item/CS_URS_2023_01/211971121</t>
  </si>
  <si>
    <t>356*0,3*4</t>
  </si>
  <si>
    <t>11</t>
  </si>
  <si>
    <t>M</t>
  </si>
  <si>
    <t>69311006</t>
  </si>
  <si>
    <t>geotextilie tkaná separační, filtrační, výztužná PP pevnost v tahu 15kN/m</t>
  </si>
  <si>
    <t>-187957040</t>
  </si>
  <si>
    <t>12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</si>
  <si>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</si>
  <si>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</si>
  <si>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m</t>
  </si>
  <si>
    <t>2055304680</t>
  </si>
  <si>
    <t>https://podminky.urs.cz/item/CS_URS_2023_01/212751104</t>
  </si>
  <si>
    <t>Komunikace pozemní</t>
  </si>
  <si>
    <t>13</t>
  </si>
  <si>
    <t>564841111</t>
  </si>
  <si>
    <t>Podklad ze štěrkodrti ŠD s rozprostřením a zhutněním plochy přes 100 m2, po zhutnění tl. 120 mm</t>
  </si>
  <si>
    <t>1715407974</t>
  </si>
  <si>
    <t>https://podminky.urs.cz/item/CS_URS_2023_01/564841111</t>
  </si>
  <si>
    <t>61"parkoviště"</t>
  </si>
  <si>
    <t>14</t>
  </si>
  <si>
    <t>564851111</t>
  </si>
  <si>
    <t>Podklad ze štěrkodrti ŠD s rozprostřením a zhutněním plochy přes 100 m2, po zhutnění tl. 150 mm</t>
  </si>
  <si>
    <t>1366030386</t>
  </si>
  <si>
    <t>https://podminky.urs.cz/item/CS_URS_2023_01/564851111</t>
  </si>
  <si>
    <t>67,1"podélné parkoviště"</t>
  </si>
  <si>
    <t>564851114</t>
  </si>
  <si>
    <t>Podklad ze štěrkodrti ŠD s rozprostřením a zhutněním plochy přes 100 m2, po zhutnění tl. 180 mm</t>
  </si>
  <si>
    <t>957837368</t>
  </si>
  <si>
    <t>https://podminky.urs.cz/item/CS_URS_2023_01/564851114</t>
  </si>
  <si>
    <t>16</t>
  </si>
  <si>
    <t>564861114</t>
  </si>
  <si>
    <t>Podklad ze štěrkodrti ŠD s rozprostřením a zhutněním plochy přes 100 m2, po zhutnění tl. 230 mm</t>
  </si>
  <si>
    <t>751184448</t>
  </si>
  <si>
    <t>https://podminky.urs.cz/item/CS_URS_2023_01/564861114</t>
  </si>
  <si>
    <t>17</t>
  </si>
  <si>
    <t>564971315</t>
  </si>
  <si>
    <t>Podklad nebo podsyp z betonového recyklátu s rozprostřením a zhutněním plochy přes 100 m2, po zhutnění tl. 250 mm</t>
  </si>
  <si>
    <t>516424534</t>
  </si>
  <si>
    <t>https://podminky.urs.cz/item/CS_URS_2023_01/564971315</t>
  </si>
  <si>
    <t>1358,1*2</t>
  </si>
  <si>
    <t>18</t>
  </si>
  <si>
    <t>565135121</t>
  </si>
  <si>
    <t>Asfaltový beton vrstva podkladní ACP 16 (obalované kamenivo střednězrnné - OKS) s rozprostřením a zhutněním v pruhu šířky přes 3 m, po zhutnění tl. 50 mm</t>
  </si>
  <si>
    <t>-1356749780</t>
  </si>
  <si>
    <t>https://podminky.urs.cz/item/CS_URS_2023_01/565135121</t>
  </si>
  <si>
    <t>19</t>
  </si>
  <si>
    <t>567121111</t>
  </si>
  <si>
    <t>Podklad ze směsi stmelené cementem SC bez dilatačních spár, s rozprostřením a zhutněním SC C 3/4 (SC I), po zhutnění tl. 120 mm</t>
  </si>
  <si>
    <t>-621238824</t>
  </si>
  <si>
    <t>https://podminky.urs.cz/item/CS_URS_2023_01/567121111</t>
  </si>
  <si>
    <t>20</t>
  </si>
  <si>
    <t>573211109</t>
  </si>
  <si>
    <t>Postřik spojovací PS bez posypu kamenivem z asfaltu silničního, v množství 0,50 kg/m2</t>
  </si>
  <si>
    <t>1790122394</t>
  </si>
  <si>
    <t>https://podminky.urs.cz/item/CS_URS_2023_01/573211109</t>
  </si>
  <si>
    <t>573231108</t>
  </si>
  <si>
    <t>Postřik spojovací PS bez posypu kamenivem ze silniční emulze, v množství 0,50 kg/m2</t>
  </si>
  <si>
    <t>-496279733</t>
  </si>
  <si>
    <t>https://podminky.urs.cz/item/CS_URS_2023_01/573231108</t>
  </si>
  <si>
    <t>22</t>
  </si>
  <si>
    <t>577134221</t>
  </si>
  <si>
    <t>Asfaltový beton vrstva obrusná ACO 11 (ABS) s rozprostřením a se zhutněním z nemodifikovaného asfaltu v pruhu šířky přes 3 m tř. II, po zhutnění tl. 40 mm</t>
  </si>
  <si>
    <t>1298618564</t>
  </si>
  <si>
    <t>https://podminky.urs.cz/item/CS_URS_2023_01/577134221</t>
  </si>
  <si>
    <t>23</t>
  </si>
  <si>
    <t>596212223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</si>
  <si>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B, pro plochy přes 300 m2</t>
  </si>
  <si>
    <t>-395030214</t>
  </si>
  <si>
    <t>https://podminky.urs.cz/item/CS_URS_2023_01/596212223</t>
  </si>
  <si>
    <t>60,5"zpomal prahy"</t>
  </si>
  <si>
    <t>24</t>
  </si>
  <si>
    <t>59245013</t>
  </si>
  <si>
    <t>dlažba zámková tvaru I 200x165x80mm přírodní</t>
  </si>
  <si>
    <t>-2138265248</t>
  </si>
  <si>
    <t>25</t>
  </si>
  <si>
    <t>59245010</t>
  </si>
  <si>
    <t>dlažba zámková tvaru I 200x165x80mm barevná</t>
  </si>
  <si>
    <t>1218774258</t>
  </si>
  <si>
    <t>26</t>
  </si>
  <si>
    <t>59245224</t>
  </si>
  <si>
    <t>dlažba zámková tvaru I základní pro nevidomé 196x161x80mm barevná</t>
  </si>
  <si>
    <t>-81151393</t>
  </si>
  <si>
    <t>27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</si>
  <si>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</si>
  <si>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</si>
  <si>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-606290892</t>
  </si>
  <si>
    <t>https://podminky.urs.cz/item/CS_URS_2023_01/596412212</t>
  </si>
  <si>
    <t>61"podélné pakoviště"</t>
  </si>
  <si>
    <t>28</t>
  </si>
  <si>
    <t>59246016</t>
  </si>
  <si>
    <t>dlažba plošná betonová vegetační 600x400x80mm</t>
  </si>
  <si>
    <t>805208228</t>
  </si>
  <si>
    <t>Trubní vedení</t>
  </si>
  <si>
    <t>29</t>
  </si>
  <si>
    <t>895941311</t>
  </si>
  <si>
    <t>Zřízení vpusti kanalizační uliční z betonových dílců typ UVB-50</t>
  </si>
  <si>
    <t>kus</t>
  </si>
  <si>
    <t>CS ÚRS 2021 02</t>
  </si>
  <si>
    <t>108737491</t>
  </si>
  <si>
    <t>https://podminky.urs.cz/item/CS_URS_2021_02/895941311</t>
  </si>
  <si>
    <t>30</t>
  </si>
  <si>
    <t>56241453</t>
  </si>
  <si>
    <t>vpusť s kalovým košem s předformovaným odtokem zátěž A15-D 400kN pro žlaby z PE š 150mm</t>
  </si>
  <si>
    <t>1456102091</t>
  </si>
  <si>
    <t>31</t>
  </si>
  <si>
    <t>56241042</t>
  </si>
  <si>
    <t>rošt můstkový D400 litina pro žlab š 300mm</t>
  </si>
  <si>
    <t>-824943853</t>
  </si>
  <si>
    <t>32</t>
  </si>
  <si>
    <t>28661789</t>
  </si>
  <si>
    <t>koš kalový ocelový pro silniční vpusť 425mm vč. madla</t>
  </si>
  <si>
    <t>216817546</t>
  </si>
  <si>
    <t>33</t>
  </si>
  <si>
    <t>899331111</t>
  </si>
  <si>
    <t>Výšková úprava uličního vstupu nebo vpusti do 200 mm zvýšením poklopu</t>
  </si>
  <si>
    <t>-603341850</t>
  </si>
  <si>
    <t>https://podminky.urs.cz/item/CS_URS_2023_01/899331111</t>
  </si>
  <si>
    <t>34</t>
  </si>
  <si>
    <t>899431111</t>
  </si>
  <si>
    <t>Výšková úprava uličního vstupu nebo vpusti do 200 mm zvýšením krycího hrnce, šoupěte nebo hydrantu bez úpravy armatur</t>
  </si>
  <si>
    <t>-1776092</t>
  </si>
  <si>
    <t>https://podminky.urs.cz/item/CS_URS_2023_01/899431111</t>
  </si>
  <si>
    <t>Ostatní konstrukce a práce, bourání</t>
  </si>
  <si>
    <t>35</t>
  </si>
  <si>
    <t>914111111</t>
  </si>
  <si>
    <t>Montáž svislé dopravní značky základní velikosti do 1 m2 objímkami na sloupky nebo konzoly</t>
  </si>
  <si>
    <t>1524938154</t>
  </si>
  <si>
    <t>https://podminky.urs.cz/item/CS_URS_2023_01/914111111</t>
  </si>
  <si>
    <t>36</t>
  </si>
  <si>
    <t>40445625</t>
  </si>
  <si>
    <t>informativní značky provozní IP8, IP9, IP11-IP13 500x700mm</t>
  </si>
  <si>
    <t>1599997570</t>
  </si>
  <si>
    <t>1"IP11a"</t>
  </si>
  <si>
    <t>37</t>
  </si>
  <si>
    <t>40445608</t>
  </si>
  <si>
    <t>značky upravující přednost P1, P4 700mm</t>
  </si>
  <si>
    <t>-1135293288</t>
  </si>
  <si>
    <t>38</t>
  </si>
  <si>
    <t>40445626</t>
  </si>
  <si>
    <t>informativní značky provozní IP14-IP29, IP31 750x1000mm</t>
  </si>
  <si>
    <t>272101582</t>
  </si>
  <si>
    <t>39</t>
  </si>
  <si>
    <t>914511112</t>
  </si>
  <si>
    <t>Montáž sloupku dopravních značek délky do 3,5 m do hliníkové patky pro sloupek D 60 mm</t>
  </si>
  <si>
    <t>-10386769</t>
  </si>
  <si>
    <t>https://podminky.urs.cz/item/CS_URS_2023_01/914511112</t>
  </si>
  <si>
    <t>40</t>
  </si>
  <si>
    <t>40445225</t>
  </si>
  <si>
    <t>sloupek pro dopravní značku Zn D 60mm v 3,5m</t>
  </si>
  <si>
    <t>-2138683726</t>
  </si>
  <si>
    <t>41</t>
  </si>
  <si>
    <t>40445240</t>
  </si>
  <si>
    <t>patka pro sloupek Al D 60mm</t>
  </si>
  <si>
    <t>-998971689</t>
  </si>
  <si>
    <t>42</t>
  </si>
  <si>
    <t>40445253</t>
  </si>
  <si>
    <t>víčko plastové na sloupek D 60mm</t>
  </si>
  <si>
    <t>1889544005</t>
  </si>
  <si>
    <t>43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</si>
  <si>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</si>
  <si>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</si>
  <si>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426939151</t>
  </si>
  <si>
    <t>https://podminky.urs.cz/item/CS_URS_2023_01/915491211</t>
  </si>
  <si>
    <t>44</t>
  </si>
  <si>
    <t>59218001</t>
  </si>
  <si>
    <t>krajník betonový silniční 500x250x80mm</t>
  </si>
  <si>
    <t>-668442726</t>
  </si>
  <si>
    <t>45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</si>
  <si>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</si>
  <si>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</si>
  <si>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-1512539664</t>
  </si>
  <si>
    <t>https://podminky.urs.cz/item/CS_URS_2023_01/916231213</t>
  </si>
  <si>
    <t>46</t>
  </si>
  <si>
    <t>59217017</t>
  </si>
  <si>
    <t>obrubník betonový chodníkový 1000x100x250mm</t>
  </si>
  <si>
    <t>-596730343</t>
  </si>
  <si>
    <t>47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</si>
  <si>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</si>
  <si>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</si>
  <si>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73990965</t>
  </si>
  <si>
    <t>https://podminky.urs.cz/item/CS_URS_2023_01/916131213</t>
  </si>
  <si>
    <t>48</t>
  </si>
  <si>
    <t>59217029</t>
  </si>
  <si>
    <t>obrubník betonový silniční nájezdový 1000x150x150mm</t>
  </si>
  <si>
    <t>-2130204683</t>
  </si>
  <si>
    <t>49</t>
  </si>
  <si>
    <t>59217030</t>
  </si>
  <si>
    <t>obrubník betonový silniční přechodový 1000x150x150-250mm</t>
  </si>
  <si>
    <t>-1942810931</t>
  </si>
  <si>
    <t>50</t>
  </si>
  <si>
    <t>59217023</t>
  </si>
  <si>
    <t>obrubník betonový chodníkový 1000x150x250mm</t>
  </si>
  <si>
    <t>-778449049</t>
  </si>
  <si>
    <t>51</t>
  </si>
  <si>
    <t>916991121</t>
  </si>
  <si>
    <t>Lože pod obrubníky, krajníky nebo obruby z dlažebních kostek z betonu prostého</t>
  </si>
  <si>
    <t>-1271864952</t>
  </si>
  <si>
    <t>https://podminky.urs.cz/item/CS_URS_2023_01/916991121</t>
  </si>
  <si>
    <t>433*0,35*0,12"krajníky"</t>
  </si>
  <si>
    <t>998</t>
  </si>
  <si>
    <t>Přesun hmot</t>
  </si>
  <si>
    <t>52</t>
  </si>
  <si>
    <t>998223011</t>
  </si>
  <si>
    <t>Přesun hmot pro pozemní komunikace s krytem dlážděným dopravní vzdálenost do 200 m jakékoliv délky objektu</t>
  </si>
  <si>
    <t>-739087876</t>
  </si>
  <si>
    <t>https://podminky.urs.cz/item/CS_URS_2023_01/998223011</t>
  </si>
  <si>
    <t>100-2-1 - Komunikace Seifertova, část 1</t>
  </si>
  <si>
    <t xml:space="preserve">    997 - Přesun sutě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</si>
  <si>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</si>
  <si>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</si>
  <si>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-797226035</t>
  </si>
  <si>
    <t>https://podminky.urs.cz/item/CS_URS_2023_01/113107322</t>
  </si>
  <si>
    <t>239</t>
  </si>
  <si>
    <t>194</t>
  </si>
  <si>
    <t>275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</si>
  <si>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</si>
  <si>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</si>
  <si>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-1413583936</t>
  </si>
  <si>
    <t>https://podminky.urs.cz/item/CS_URS_2023_01/113107342</t>
  </si>
  <si>
    <t>113154233</t>
  </si>
  <si>
    <t>Frézování živičného podkladu nebo krytu s naložením na dopravní prostředek plochy přes 500 do 1 000 m2 bez překážek v trase pruhu šířky přes 1 m do 2 m, tloušťky vrstvy 50 mm</t>
  </si>
  <si>
    <t>2090998536</t>
  </si>
  <si>
    <t>https://podminky.urs.cz/item/CS_URS_2023_01/113154233</t>
  </si>
  <si>
    <t>175</t>
  </si>
  <si>
    <t>56</t>
  </si>
  <si>
    <t>113202111</t>
  </si>
  <si>
    <t>Vytrhání obrub s vybouráním lože, s přemístěním hmot na skládku na vzdálenost do 3 m nebo s naložením na dopravní prostředek z krajníků nebo obrubníků stojatých</t>
  </si>
  <si>
    <t>1612471252</t>
  </si>
  <si>
    <t>https://podminky.urs.cz/item/CS_URS_2023_01/113202111</t>
  </si>
  <si>
    <t>-731001998</t>
  </si>
  <si>
    <t>1053,3*0,5"sanace, výměna zemin v aktivní zóně"</t>
  </si>
  <si>
    <t>612,15"komunikace"</t>
  </si>
  <si>
    <t>2641264</t>
  </si>
  <si>
    <t>4"uliční vpusti"</t>
  </si>
  <si>
    <t>-1879610088</t>
  </si>
  <si>
    <t>543,4"komunikace"</t>
  </si>
  <si>
    <t>4"ul.Vpusti"</t>
  </si>
  <si>
    <t>1555005585</t>
  </si>
  <si>
    <t>1138,8</t>
  </si>
  <si>
    <t>1849310429</t>
  </si>
  <si>
    <t>-1898771995</t>
  </si>
  <si>
    <t>-182128352</t>
  </si>
  <si>
    <t>556340073</t>
  </si>
  <si>
    <t>-1961750994</t>
  </si>
  <si>
    <t>1733403241</t>
  </si>
  <si>
    <t>-942324862</t>
  </si>
  <si>
    <t>564861111</t>
  </si>
  <si>
    <t>Podklad ze štěrkodrti ŠD s rozprostřením a zhutněním plochy přes 100 m2, po zhutnění tl. 200 mm</t>
  </si>
  <si>
    <t>-512410338</t>
  </si>
  <si>
    <t>https://podminky.urs.cz/item/CS_URS_2023_01/564861111</t>
  </si>
  <si>
    <t>-1959098273</t>
  </si>
  <si>
    <t>1053,3*2"sanace, výměna zemin v aktivní zóně"</t>
  </si>
  <si>
    <t>1390200206</t>
  </si>
  <si>
    <t>567121112</t>
  </si>
  <si>
    <t>Podklad ze směsi stmelené cementem SC bez dilatačních spár, s rozprostřením a zhutněním SC C 3/4 (SC I), po zhutnění tl. 130 mm</t>
  </si>
  <si>
    <t>58943715</t>
  </si>
  <si>
    <t>https://podminky.urs.cz/item/CS_URS_2023_01/567121112</t>
  </si>
  <si>
    <t>569851111</t>
  </si>
  <si>
    <t>Zpevnění krajnic nebo komunikací pro pěší s rozprostřením a zhutněním, po zhutnění štěrkodrtí tl. 150 mm</t>
  </si>
  <si>
    <t>1094490122</t>
  </si>
  <si>
    <t>https://podminky.urs.cz/item/CS_URS_2023_01/569851111</t>
  </si>
  <si>
    <t>2*0,5*49,9</t>
  </si>
  <si>
    <t>573111113</t>
  </si>
  <si>
    <t>Postřik infiltrační PI z asfaltu silničního s posypem kamenivem, v množství 1,50 kg/m2</t>
  </si>
  <si>
    <t>819874865</t>
  </si>
  <si>
    <t>https://podminky.urs.cz/item/CS_URS_2023_01/573111113</t>
  </si>
  <si>
    <t>-521733112</t>
  </si>
  <si>
    <t>1034</t>
  </si>
  <si>
    <t>577144221</t>
  </si>
  <si>
    <t>Asfaltový beton vrstva obrusná ACO 11 (ABS) s rozprostřením a se zhutněním z nemodifikovaného asfaltu v pruhu šířky přes 3 m tř. II, po zhutnění tl. 50 mm</t>
  </si>
  <si>
    <t>-562214931</t>
  </si>
  <si>
    <t>https://podminky.urs.cz/item/CS_URS_2023_01/577144221</t>
  </si>
  <si>
    <t>-359379971</t>
  </si>
  <si>
    <t>1757698160</t>
  </si>
  <si>
    <t>1671732105</t>
  </si>
  <si>
    <t>1095739522</t>
  </si>
  <si>
    <t>-2005997768</t>
  </si>
  <si>
    <t>1929516170</t>
  </si>
  <si>
    <t>1961261286</t>
  </si>
  <si>
    <t>-965863645</t>
  </si>
  <si>
    <t>412890718</t>
  </si>
  <si>
    <t>1574293533</t>
  </si>
  <si>
    <t>678466981</t>
  </si>
  <si>
    <t>61434436</t>
  </si>
  <si>
    <t>-586573576</t>
  </si>
  <si>
    <t>983423069</t>
  </si>
  <si>
    <t>491211754</t>
  </si>
  <si>
    <t>59217003</t>
  </si>
  <si>
    <t>obrubník betonový zahradní 500x50x250mm</t>
  </si>
  <si>
    <t>-816192762</t>
  </si>
  <si>
    <t>699884678</t>
  </si>
  <si>
    <t>196*0,35*0,12"vodicí proužky"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</si>
  <si>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</si>
  <si>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</si>
  <si>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-1858233588</t>
  </si>
  <si>
    <t>https://podminky.urs.cz/item/CS_URS_2023_01/966006211</t>
  </si>
  <si>
    <t>966006221</t>
  </si>
  <si>
    <t>Odstranění trubkového nástavce ze sloupku s odklizením materiálu na vzdálenost do 20 m nebo s naložením na dopravní prostředek včetně demontáže dopravní značky</t>
  </si>
  <si>
    <t>-165296014</t>
  </si>
  <si>
    <t>https://podminky.urs.cz/item/CS_URS_2023_01/966006221</t>
  </si>
  <si>
    <t>997</t>
  </si>
  <si>
    <t>Přesun sutě</t>
  </si>
  <si>
    <t>997221571</t>
  </si>
  <si>
    <t>Vodorovná doprava vybouraných hmot bez naložení, ale se složením a s hrubým urovnáním na vzdálenost do 1 km</t>
  </si>
  <si>
    <t>1871200109</t>
  </si>
  <si>
    <t>https://podminky.urs.cz/item/CS_URS_2023_01/997221571</t>
  </si>
  <si>
    <t>997221861</t>
  </si>
  <si>
    <t>Poplatek za uložení stavebního odpadu na recyklační skládce (skládkovné) z prostého betonu zatříděného do Katalogu odpadů pod kódem 17 01 01</t>
  </si>
  <si>
    <t>-211826002</t>
  </si>
  <si>
    <t>https://podminky.urs.cz/item/CS_URS_2023_01/997221861</t>
  </si>
  <si>
    <t>997221873</t>
  </si>
  <si>
    <t>210219606</t>
  </si>
  <si>
    <t>https://podminky.urs.cz/item/CS_URS_2023_01/997221873</t>
  </si>
  <si>
    <t>1138,8*1,95</t>
  </si>
  <si>
    <t>997221875</t>
  </si>
  <si>
    <t>Poplatek za uložení stavebního odpadu na recyklační skládce (skládkovné) asfaltového bez obsahu dehtu zatříděného do Katalogu odpadů pod kódem 17 03 02</t>
  </si>
  <si>
    <t>593999056</t>
  </si>
  <si>
    <t>https://podminky.urs.cz/item/CS_URS_2023_01/997221875</t>
  </si>
  <si>
    <t>998225111</t>
  </si>
  <si>
    <t>Přesun hmot pro komunikace s krytem z kameniva, monolitickým betonovým nebo živičným dopravní vzdálenost do 200 m jakékoliv délky objektu</t>
  </si>
  <si>
    <t>176299262</t>
  </si>
  <si>
    <t>https://podminky.urs.cz/item/CS_URS_2023_01/998225111</t>
  </si>
  <si>
    <t>100-4 - Chodníky a stezka</t>
  </si>
  <si>
    <t>2112</t>
  </si>
  <si>
    <t>CZ-CPV:</t>
  </si>
  <si>
    <t>45000000-7</t>
  </si>
  <si>
    <t>CZ-CPA:</t>
  </si>
  <si>
    <t>42.11.2</t>
  </si>
  <si>
    <t>Daniel Kadavý</t>
  </si>
  <si>
    <t>121112003</t>
  </si>
  <si>
    <t>Sejmutí ornice ručně při souvislé ploše, tl. vrstvy do 200 mm</t>
  </si>
  <si>
    <t>2029858433</t>
  </si>
  <si>
    <t>https://podminky.urs.cz/item/CS_URS_2023_01/121112003</t>
  </si>
  <si>
    <t>588,5</t>
  </si>
  <si>
    <t>122552204</t>
  </si>
  <si>
    <t>Odkopávky a prokopávky nezapažené pro silnice a dálnice strojně v hornině třídy těžitelnosti III přes 100 do 500 m3</t>
  </si>
  <si>
    <t>171994858</t>
  </si>
  <si>
    <t>https://podminky.urs.cz/item/CS_URS_2023_01/122552204</t>
  </si>
  <si>
    <t>184,8*0,20"chodník"</t>
  </si>
  <si>
    <t>348,7*0,39"stezka"</t>
  </si>
  <si>
    <t>19,8*0,2"plocha pro kont."</t>
  </si>
  <si>
    <t>2060345371</t>
  </si>
  <si>
    <t>-1616616840</t>
  </si>
  <si>
    <t>156,634*1,95</t>
  </si>
  <si>
    <t>-986031110</t>
  </si>
  <si>
    <t>1984986043</t>
  </si>
  <si>
    <t>388</t>
  </si>
  <si>
    <t>1457310664</t>
  </si>
  <si>
    <t>564961315</t>
  </si>
  <si>
    <t>Podklad nebo podsyp z betonového recyklátu s rozprostřením a zhutněním plochy přes 100 m2, po zhutnění tl. 200 mm</t>
  </si>
  <si>
    <t>-1702948392</t>
  </si>
  <si>
    <t>https://podminky.urs.cz/item/CS_URS_2023_01/564961315</t>
  </si>
  <si>
    <t>184,8"chodník"</t>
  </si>
  <si>
    <t>348,7"stezka"</t>
  </si>
  <si>
    <t>19,8"plocha pro kontejnery"</t>
  </si>
  <si>
    <t>572241112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</si>
  <si>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</si>
  <si>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-1359825199</t>
  </si>
  <si>
    <t>https://podminky.urs.cz/item/CS_URS_2023_01/572241112</t>
  </si>
  <si>
    <t>10*0,5"úprava u sliničních obrub ve styku se stáv PK"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</si>
  <si>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</si>
  <si>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</si>
  <si>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-18068938</t>
  </si>
  <si>
    <t>https://podminky.urs.cz/item/CS_URS_2023_01/596211113</t>
  </si>
  <si>
    <t>168"chodník"</t>
  </si>
  <si>
    <t>317"stezka"</t>
  </si>
  <si>
    <t>18"plocha pro kont."</t>
  </si>
  <si>
    <t>59245015</t>
  </si>
  <si>
    <t>dlažba zámková tvaru I 200x165x60mm přírodní</t>
  </si>
  <si>
    <t>-207576281</t>
  </si>
  <si>
    <t>59245222</t>
  </si>
  <si>
    <t>dlažba zámková tvaru I základní pro nevidomé 196x161x60mm barevná</t>
  </si>
  <si>
    <t>493540311</t>
  </si>
  <si>
    <t>-1793351077</t>
  </si>
  <si>
    <t>40445619</t>
  </si>
  <si>
    <t>zákazové, příkazové dopravní značky B1-B34, C1-15 500mm</t>
  </si>
  <si>
    <t>-177412429</t>
  </si>
  <si>
    <t>2"C9a"</t>
  </si>
  <si>
    <t>2"C9b"</t>
  </si>
  <si>
    <t>-173602196</t>
  </si>
  <si>
    <t>1333387551</t>
  </si>
  <si>
    <t>-1738918954</t>
  </si>
  <si>
    <t>111275753</t>
  </si>
  <si>
    <t>-887910208</t>
  </si>
  <si>
    <t>19"sil.obr.plocha pro kontejnery"</t>
  </si>
  <si>
    <t>6,3"nájezdový obr plocha pro kont."</t>
  </si>
  <si>
    <t>3"nástupní místo pro stezku"</t>
  </si>
  <si>
    <t>-1292410013</t>
  </si>
  <si>
    <t>1320560562</t>
  </si>
  <si>
    <t>6,3+3</t>
  </si>
  <si>
    <t>-807720414</t>
  </si>
  <si>
    <t>-468885239</t>
  </si>
  <si>
    <t>1480959006</t>
  </si>
  <si>
    <t>100-3 - Parkoviště</t>
  </si>
  <si>
    <t>1277884114</t>
  </si>
  <si>
    <t>784468932</t>
  </si>
  <si>
    <t>335,5*0,39"parkoviště"</t>
  </si>
  <si>
    <t>61*0,39"vjezdy"</t>
  </si>
  <si>
    <t>396,5*0,3"sanace pláně"</t>
  </si>
  <si>
    <t>-600478886</t>
  </si>
  <si>
    <t>-1807793193</t>
  </si>
  <si>
    <t>-1027727970</t>
  </si>
  <si>
    <t>1648227285</t>
  </si>
  <si>
    <t>-1258488160</t>
  </si>
  <si>
    <t>1158542795</t>
  </si>
  <si>
    <t>335,5"parkoviště"</t>
  </si>
  <si>
    <t>67,1"Vjezdy"</t>
  </si>
  <si>
    <t>1005694494</t>
  </si>
  <si>
    <t>402,6*2</t>
  </si>
  <si>
    <t>1404845429</t>
  </si>
  <si>
    <t>31"parkoviště"</t>
  </si>
  <si>
    <t>61"vjezdy"</t>
  </si>
  <si>
    <t>-662038895</t>
  </si>
  <si>
    <t>25"parkoviště"</t>
  </si>
  <si>
    <t>-188703160</t>
  </si>
  <si>
    <t>293889</t>
  </si>
  <si>
    <t>1842449788</t>
  </si>
  <si>
    <t>274"parkoviště"</t>
  </si>
  <si>
    <t>-2001572780</t>
  </si>
  <si>
    <t>-1142176153</t>
  </si>
  <si>
    <t>34160046</t>
  </si>
  <si>
    <t>2"IP 11a"</t>
  </si>
  <si>
    <t>1"IP12+O1"</t>
  </si>
  <si>
    <t>-1489515719</t>
  </si>
  <si>
    <t>806929379</t>
  </si>
  <si>
    <t>1910159657</t>
  </si>
  <si>
    <t>-868254164</t>
  </si>
  <si>
    <t>915111111</t>
  </si>
  <si>
    <t>Vodorovné dopravní značení stříkané barvou dělící čára šířky 125 mm souvislá bílá základní</t>
  </si>
  <si>
    <t>-1439875820</t>
  </si>
  <si>
    <t>https://podminky.urs.cz/item/CS_URS_2023_01/915111111</t>
  </si>
  <si>
    <t>80"V10b"</t>
  </si>
  <si>
    <t>915111115</t>
  </si>
  <si>
    <t>Vodorovné dopravní značení stříkané barvou dělící čára šířky 125 mm souvislá žlutá základní</t>
  </si>
  <si>
    <t>-1154200616</t>
  </si>
  <si>
    <t>https://podminky.urs.cz/item/CS_URS_2023_01/915111115</t>
  </si>
  <si>
    <t>95"V12b"</t>
  </si>
  <si>
    <t>915231111</t>
  </si>
  <si>
    <t>Vodorovné dopravní značení stříkaným plastem přechody pro chodce, šipky, symboly nápisy bílé základní</t>
  </si>
  <si>
    <t>397514440</t>
  </si>
  <si>
    <t>https://podminky.urs.cz/item/CS_URS_2023_01/915231111</t>
  </si>
  <si>
    <t>2"O1"</t>
  </si>
  <si>
    <t>-321128416</t>
  </si>
  <si>
    <t>-861616247</t>
  </si>
  <si>
    <t>-818734067</t>
  </si>
  <si>
    <t>-2026912896</t>
  </si>
  <si>
    <t>-1934966283</t>
  </si>
  <si>
    <t>59217001</t>
  </si>
  <si>
    <t>obrubník betonový zahradní 1000x50x250mm</t>
  </si>
  <si>
    <t>1934106976</t>
  </si>
  <si>
    <t>1012721255</t>
  </si>
  <si>
    <t>100-6 -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</si>
  <si>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</si>
  <si>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</si>
  <si>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</si>
  <si>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</si>
  <si>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</si>
  <si>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</si>
  <si>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</si>
  <si>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</si>
  <si>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</si>
  <si>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</si>
  <si>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</si>
  <si>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…</t>
  </si>
  <si>
    <t>1024</t>
  </si>
  <si>
    <t>-891418944</t>
  </si>
  <si>
    <t>https://podminky.urs.cz/item/CS_URS_2023_01/012002000</t>
  </si>
  <si>
    <t>P</t>
  </si>
  <si>
    <t>Poznámka k položce:_x000d_
Vytyčení stavby_x000d_
Skutečné zaměření savby</t>
  </si>
  <si>
    <t>013254000</t>
  </si>
  <si>
    <t>Dokumentace skutečného provedení stavby</t>
  </si>
  <si>
    <t>-1060648980</t>
  </si>
  <si>
    <t>https://podminky.urs.cz/item/CS_URS_2023_01/013254000</t>
  </si>
  <si>
    <t>VRN3</t>
  </si>
  <si>
    <t>Zařízení staveniště</t>
  </si>
  <si>
    <t>031002000</t>
  </si>
  <si>
    <t>Související práce pro zařízení staveniště</t>
  </si>
  <si>
    <t>-1607277799</t>
  </si>
  <si>
    <t>https://podminky.urs.cz/item/CS_URS_2023_01/031002000</t>
  </si>
  <si>
    <t>032002000</t>
  </si>
  <si>
    <t>Vybavení staveniště</t>
  </si>
  <si>
    <t>-1413601858</t>
  </si>
  <si>
    <t>https://podminky.urs.cz/item/CS_URS_2023_01/032002000</t>
  </si>
  <si>
    <t>039002000</t>
  </si>
  <si>
    <t>Zrušení zařízení staveniště</t>
  </si>
  <si>
    <t>-1888467305</t>
  </si>
  <si>
    <t>https://podminky.urs.cz/item/CS_URS_2023_01/039002000</t>
  </si>
  <si>
    <t>VRN4</t>
  </si>
  <si>
    <t>Inženýrská činnost</t>
  </si>
  <si>
    <t>043154000</t>
  </si>
  <si>
    <t>Zkoušky hutnicí</t>
  </si>
  <si>
    <t>-826154157</t>
  </si>
  <si>
    <t>https://podminky.urs.cz/item/CS_URS_2023_01/043154000</t>
  </si>
  <si>
    <t>VRN7</t>
  </si>
  <si>
    <t>Provozní vlivy</t>
  </si>
  <si>
    <t>072103001</t>
  </si>
  <si>
    <t>Projednání DIO a zajištění DIR komunikace II.a III. třídy</t>
  </si>
  <si>
    <t>-1419887188</t>
  </si>
  <si>
    <t>https://podminky.urs.cz/item/CS_URS_2023_01/072103001</t>
  </si>
  <si>
    <t>075002000</t>
  </si>
  <si>
    <t>Ochranná pásma</t>
  </si>
  <si>
    <t>kpl.</t>
  </si>
  <si>
    <t>-1044276024</t>
  </si>
  <si>
    <t>https://podminky.urs.cz/item/CS_URS_2021_02/075002000</t>
  </si>
  <si>
    <t>100-5 - Sadové úpravy</t>
  </si>
  <si>
    <t>181411131</t>
  </si>
  <si>
    <t>Založení trávníku na půdě předem připravené plochy do 1000 m2 výsevem včetně utažení parkového v rovině nebo na svahu do 1:5</t>
  </si>
  <si>
    <t>1511630578</t>
  </si>
  <si>
    <t>https://podminky.urs.cz/item/CS_URS_2023_01/181411131</t>
  </si>
  <si>
    <t>00572410</t>
  </si>
  <si>
    <t>osivo směs travní parková</t>
  </si>
  <si>
    <t>kg</t>
  </si>
  <si>
    <t>602502706</t>
  </si>
  <si>
    <t>1867*0,02 'Přepočtené koeficientem množství</t>
  </si>
  <si>
    <t>182303111</t>
  </si>
  <si>
    <t>Doplnění zeminy nebo substrátu na travnatých plochách tloušťky do 50 mm v rovině nebo na svahu do 1:5</t>
  </si>
  <si>
    <t>414269801</t>
  </si>
  <si>
    <t>https://podminky.urs.cz/item/CS_URS_2023_01/182303111</t>
  </si>
  <si>
    <t>10364101</t>
  </si>
  <si>
    <t>zemina pro terénní úpravy - ornice</t>
  </si>
  <si>
    <t>-1355412854</t>
  </si>
  <si>
    <t>1867*0,2</t>
  </si>
  <si>
    <t>373,4*0,06 'Přepočtené koeficientem množství</t>
  </si>
  <si>
    <t>183151116</t>
  </si>
  <si>
    <t>Hloubení jam pro výsadbu dřevin strojně v rovině nebo ve svahu do 1:5, objem přes 1,10 do 1,50 m3</t>
  </si>
  <si>
    <t>-1328205504</t>
  </si>
  <si>
    <t>https://podminky.urs.cz/item/CS_URS_2023_01/183151116</t>
  </si>
  <si>
    <t>184102112</t>
  </si>
  <si>
    <t>Výsadba dřeviny s balem do předem vyhloubené jamky se zalitím v rovině nebo na svahu do 1:5, při průměru balu přes 200 do 300 mm</t>
  </si>
  <si>
    <t>-1742149470</t>
  </si>
  <si>
    <t>https://podminky.urs.cz/item/CS_URS_2023_01/184102112</t>
  </si>
  <si>
    <t>02650300</t>
  </si>
  <si>
    <t>javor mléč /Acer platanoides/ 20-50cm</t>
  </si>
  <si>
    <t>1712269575</t>
  </si>
  <si>
    <t>184215132</t>
  </si>
  <si>
    <t>Ukotvení dřeviny kůly v rovině nebo na svahu do 1:5 třemi kůly, délky přes 1 do 2 m</t>
  </si>
  <si>
    <t>-1118506379</t>
  </si>
  <si>
    <t>https://podminky.urs.cz/item/CS_URS_2023_01/184215132</t>
  </si>
  <si>
    <t>60591255</t>
  </si>
  <si>
    <t>kůl vyvazovací dřevěný impregnovaný D 8cm dl 2,5m</t>
  </si>
  <si>
    <t>1573935364</t>
  </si>
  <si>
    <t>16*3</t>
  </si>
  <si>
    <t>185804319</t>
  </si>
  <si>
    <t>Zalití rostlin vodou Příplatek k cenám za zálivku nádob, nebo zvýšených záhonů do 100 m2 jednotlivě</t>
  </si>
  <si>
    <t>-1844943526</t>
  </si>
  <si>
    <t>https://podminky.urs.cz/item/CS_URS_2023_01/185804319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</si>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</sst>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8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13" TargetMode="External" /><Relationship Id="rId2" Type="http://schemas.openxmlformats.org/officeDocument/2006/relationships/hyperlink" Target="https://podminky.urs.cz/item/CS_URS_2023_01/122552205" TargetMode="External" /><Relationship Id="rId3" Type="http://schemas.openxmlformats.org/officeDocument/2006/relationships/hyperlink" Target="https://podminky.urs.cz/item/CS_URS_2023_01/131551101" TargetMode="External" /><Relationship Id="rId4" Type="http://schemas.openxmlformats.org/officeDocument/2006/relationships/hyperlink" Target="https://podminky.urs.cz/item/CS_URS_2023_01/162351104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7111101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81152302" TargetMode="External" /><Relationship Id="rId9" Type="http://schemas.openxmlformats.org/officeDocument/2006/relationships/hyperlink" Target="https://podminky.urs.cz/item/CS_URS_2023_01/181311103" TargetMode="External" /><Relationship Id="rId10" Type="http://schemas.openxmlformats.org/officeDocument/2006/relationships/hyperlink" Target="https://podminky.urs.cz/item/CS_URS_2023_01/211971121" TargetMode="External" /><Relationship Id="rId11" Type="http://schemas.openxmlformats.org/officeDocument/2006/relationships/hyperlink" Target="https://podminky.urs.cz/item/CS_URS_2023_01/212751104" TargetMode="External" /><Relationship Id="rId12" Type="http://schemas.openxmlformats.org/officeDocument/2006/relationships/hyperlink" Target="https://podminky.urs.cz/item/CS_URS_2023_01/564841111" TargetMode="External" /><Relationship Id="rId13" Type="http://schemas.openxmlformats.org/officeDocument/2006/relationships/hyperlink" Target="https://podminky.urs.cz/item/CS_URS_2023_01/564851111" TargetMode="External" /><Relationship Id="rId14" Type="http://schemas.openxmlformats.org/officeDocument/2006/relationships/hyperlink" Target="https://podminky.urs.cz/item/CS_URS_2023_01/564851114" TargetMode="External" /><Relationship Id="rId15" Type="http://schemas.openxmlformats.org/officeDocument/2006/relationships/hyperlink" Target="https://podminky.urs.cz/item/CS_URS_2023_01/564861114" TargetMode="External" /><Relationship Id="rId16" Type="http://schemas.openxmlformats.org/officeDocument/2006/relationships/hyperlink" Target="https://podminky.urs.cz/item/CS_URS_2023_01/564971315" TargetMode="External" /><Relationship Id="rId17" Type="http://schemas.openxmlformats.org/officeDocument/2006/relationships/hyperlink" Target="https://podminky.urs.cz/item/CS_URS_2023_01/565135121" TargetMode="External" /><Relationship Id="rId18" Type="http://schemas.openxmlformats.org/officeDocument/2006/relationships/hyperlink" Target="https://podminky.urs.cz/item/CS_URS_2023_01/567121111" TargetMode="External" /><Relationship Id="rId19" Type="http://schemas.openxmlformats.org/officeDocument/2006/relationships/hyperlink" Target="https://podminky.urs.cz/item/CS_URS_2023_01/573211109" TargetMode="External" /><Relationship Id="rId20" Type="http://schemas.openxmlformats.org/officeDocument/2006/relationships/hyperlink" Target="https://podminky.urs.cz/item/CS_URS_2023_01/573231108" TargetMode="External" /><Relationship Id="rId21" Type="http://schemas.openxmlformats.org/officeDocument/2006/relationships/hyperlink" Target="https://podminky.urs.cz/item/CS_URS_2023_01/577134221" TargetMode="External" /><Relationship Id="rId22" Type="http://schemas.openxmlformats.org/officeDocument/2006/relationships/hyperlink" Target="https://podminky.urs.cz/item/CS_URS_2023_01/596212223" TargetMode="External" /><Relationship Id="rId23" Type="http://schemas.openxmlformats.org/officeDocument/2006/relationships/hyperlink" Target="https://podminky.urs.cz/item/CS_URS_2023_01/596412212" TargetMode="External" /><Relationship Id="rId24" Type="http://schemas.openxmlformats.org/officeDocument/2006/relationships/hyperlink" Target="https://podminky.urs.cz/item/CS_URS_2021_02/895941311" TargetMode="External" /><Relationship Id="rId25" Type="http://schemas.openxmlformats.org/officeDocument/2006/relationships/hyperlink" Target="https://podminky.urs.cz/item/CS_URS_2023_01/899331111" TargetMode="External" /><Relationship Id="rId26" Type="http://schemas.openxmlformats.org/officeDocument/2006/relationships/hyperlink" Target="https://podminky.urs.cz/item/CS_URS_2023_01/899431111" TargetMode="External" /><Relationship Id="rId27" Type="http://schemas.openxmlformats.org/officeDocument/2006/relationships/hyperlink" Target="https://podminky.urs.cz/item/CS_URS_2023_01/914111111" TargetMode="External" /><Relationship Id="rId28" Type="http://schemas.openxmlformats.org/officeDocument/2006/relationships/hyperlink" Target="https://podminky.urs.cz/item/CS_URS_2023_01/914511112" TargetMode="External" /><Relationship Id="rId29" Type="http://schemas.openxmlformats.org/officeDocument/2006/relationships/hyperlink" Target="https://podminky.urs.cz/item/CS_URS_2023_01/915491211" TargetMode="External" /><Relationship Id="rId30" Type="http://schemas.openxmlformats.org/officeDocument/2006/relationships/hyperlink" Target="https://podminky.urs.cz/item/CS_URS_2023_01/916231213" TargetMode="External" /><Relationship Id="rId31" Type="http://schemas.openxmlformats.org/officeDocument/2006/relationships/hyperlink" Target="https://podminky.urs.cz/item/CS_URS_2023_01/916131213" TargetMode="External" /><Relationship Id="rId32" Type="http://schemas.openxmlformats.org/officeDocument/2006/relationships/hyperlink" Target="https://podminky.urs.cz/item/CS_URS_2023_01/916991121" TargetMode="External" /><Relationship Id="rId33" Type="http://schemas.openxmlformats.org/officeDocument/2006/relationships/hyperlink" Target="https://podminky.urs.cz/item/CS_URS_2023_01/99822301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42" TargetMode="External" /><Relationship Id="rId3" Type="http://schemas.openxmlformats.org/officeDocument/2006/relationships/hyperlink" Target="https://podminky.urs.cz/item/CS_URS_2023_01/113154233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22552205" TargetMode="External" /><Relationship Id="rId6" Type="http://schemas.openxmlformats.org/officeDocument/2006/relationships/hyperlink" Target="https://podminky.urs.cz/item/CS_URS_2023_01/131551101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7111101" TargetMode="External" /><Relationship Id="rId9" Type="http://schemas.openxmlformats.org/officeDocument/2006/relationships/hyperlink" Target="https://podminky.urs.cz/item/CS_URS_2023_01/181152302" TargetMode="External" /><Relationship Id="rId10" Type="http://schemas.openxmlformats.org/officeDocument/2006/relationships/hyperlink" Target="https://podminky.urs.cz/item/CS_URS_2023_01/181311103" TargetMode="External" /><Relationship Id="rId11" Type="http://schemas.openxmlformats.org/officeDocument/2006/relationships/hyperlink" Target="https://podminky.urs.cz/item/CS_URS_2023_01/211971121" TargetMode="External" /><Relationship Id="rId12" Type="http://schemas.openxmlformats.org/officeDocument/2006/relationships/hyperlink" Target="https://podminky.urs.cz/item/CS_URS_2023_01/212751104" TargetMode="External" /><Relationship Id="rId13" Type="http://schemas.openxmlformats.org/officeDocument/2006/relationships/hyperlink" Target="https://podminky.urs.cz/item/CS_URS_2023_01/564841111" TargetMode="External" /><Relationship Id="rId14" Type="http://schemas.openxmlformats.org/officeDocument/2006/relationships/hyperlink" Target="https://podminky.urs.cz/item/CS_URS_2023_01/564851111" TargetMode="External" /><Relationship Id="rId15" Type="http://schemas.openxmlformats.org/officeDocument/2006/relationships/hyperlink" Target="https://podminky.urs.cz/item/CS_URS_2023_01/564861111" TargetMode="External" /><Relationship Id="rId16" Type="http://schemas.openxmlformats.org/officeDocument/2006/relationships/hyperlink" Target="https://podminky.urs.cz/item/CS_URS_2023_01/564971315" TargetMode="External" /><Relationship Id="rId17" Type="http://schemas.openxmlformats.org/officeDocument/2006/relationships/hyperlink" Target="https://podminky.urs.cz/item/CS_URS_2023_01/565135121" TargetMode="External" /><Relationship Id="rId18" Type="http://schemas.openxmlformats.org/officeDocument/2006/relationships/hyperlink" Target="https://podminky.urs.cz/item/CS_URS_2023_01/567121112" TargetMode="External" /><Relationship Id="rId19" Type="http://schemas.openxmlformats.org/officeDocument/2006/relationships/hyperlink" Target="https://podminky.urs.cz/item/CS_URS_2023_01/569851111" TargetMode="External" /><Relationship Id="rId20" Type="http://schemas.openxmlformats.org/officeDocument/2006/relationships/hyperlink" Target="https://podminky.urs.cz/item/CS_URS_2023_01/573111113" TargetMode="External" /><Relationship Id="rId21" Type="http://schemas.openxmlformats.org/officeDocument/2006/relationships/hyperlink" Target="https://podminky.urs.cz/item/CS_URS_2023_01/573231108" TargetMode="External" /><Relationship Id="rId22" Type="http://schemas.openxmlformats.org/officeDocument/2006/relationships/hyperlink" Target="https://podminky.urs.cz/item/CS_URS_2023_01/577144221" TargetMode="External" /><Relationship Id="rId23" Type="http://schemas.openxmlformats.org/officeDocument/2006/relationships/hyperlink" Target="https://podminky.urs.cz/item/CS_URS_2023_01/596212223" TargetMode="External" /><Relationship Id="rId24" Type="http://schemas.openxmlformats.org/officeDocument/2006/relationships/hyperlink" Target="https://podminky.urs.cz/item/CS_URS_2021_02/895941311" TargetMode="External" /><Relationship Id="rId25" Type="http://schemas.openxmlformats.org/officeDocument/2006/relationships/hyperlink" Target="https://podminky.urs.cz/item/CS_URS_2023_01/899331111" TargetMode="External" /><Relationship Id="rId26" Type="http://schemas.openxmlformats.org/officeDocument/2006/relationships/hyperlink" Target="https://podminky.urs.cz/item/CS_URS_2023_01/899431111" TargetMode="External" /><Relationship Id="rId27" Type="http://schemas.openxmlformats.org/officeDocument/2006/relationships/hyperlink" Target="https://podminky.urs.cz/item/CS_URS_2023_01/915491211" TargetMode="External" /><Relationship Id="rId28" Type="http://schemas.openxmlformats.org/officeDocument/2006/relationships/hyperlink" Target="https://podminky.urs.cz/item/CS_URS_2023_01/916131213" TargetMode="External" /><Relationship Id="rId29" Type="http://schemas.openxmlformats.org/officeDocument/2006/relationships/hyperlink" Target="https://podminky.urs.cz/item/CS_URS_2023_01/916231213" TargetMode="External" /><Relationship Id="rId30" Type="http://schemas.openxmlformats.org/officeDocument/2006/relationships/hyperlink" Target="https://podminky.urs.cz/item/CS_URS_2023_01/916991121" TargetMode="External" /><Relationship Id="rId31" Type="http://schemas.openxmlformats.org/officeDocument/2006/relationships/hyperlink" Target="https://podminky.urs.cz/item/CS_URS_2023_01/966006211" TargetMode="External" /><Relationship Id="rId32" Type="http://schemas.openxmlformats.org/officeDocument/2006/relationships/hyperlink" Target="https://podminky.urs.cz/item/CS_URS_2023_01/966006221" TargetMode="External" /><Relationship Id="rId33" Type="http://schemas.openxmlformats.org/officeDocument/2006/relationships/hyperlink" Target="https://podminky.urs.cz/item/CS_URS_2023_01/997221571" TargetMode="External" /><Relationship Id="rId34" Type="http://schemas.openxmlformats.org/officeDocument/2006/relationships/hyperlink" Target="https://podminky.urs.cz/item/CS_URS_2023_01/997221861" TargetMode="External" /><Relationship Id="rId35" Type="http://schemas.openxmlformats.org/officeDocument/2006/relationships/hyperlink" Target="https://podminky.urs.cz/item/CS_URS_2023_01/997221873" TargetMode="External" /><Relationship Id="rId36" Type="http://schemas.openxmlformats.org/officeDocument/2006/relationships/hyperlink" Target="https://podminky.urs.cz/item/CS_URS_2023_01/997221875" TargetMode="External" /><Relationship Id="rId37" Type="http://schemas.openxmlformats.org/officeDocument/2006/relationships/hyperlink" Target="https://podminky.urs.cz/item/CS_URS_2023_01/998225111" TargetMode="External" /><Relationship Id="rId3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12003" TargetMode="External" /><Relationship Id="rId2" Type="http://schemas.openxmlformats.org/officeDocument/2006/relationships/hyperlink" Target="https://podminky.urs.cz/item/CS_URS_2023_01/122552204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81152302" TargetMode="External" /><Relationship Id="rId6" Type="http://schemas.openxmlformats.org/officeDocument/2006/relationships/hyperlink" Target="https://podminky.urs.cz/item/CS_URS_2023_01/181311103" TargetMode="External" /><Relationship Id="rId7" Type="http://schemas.openxmlformats.org/officeDocument/2006/relationships/hyperlink" Target="https://podminky.urs.cz/item/CS_URS_2023_01/564851111" TargetMode="External" /><Relationship Id="rId8" Type="http://schemas.openxmlformats.org/officeDocument/2006/relationships/hyperlink" Target="https://podminky.urs.cz/item/CS_URS_2023_01/564961315" TargetMode="External" /><Relationship Id="rId9" Type="http://schemas.openxmlformats.org/officeDocument/2006/relationships/hyperlink" Target="https://podminky.urs.cz/item/CS_URS_2023_01/572241112" TargetMode="External" /><Relationship Id="rId10" Type="http://schemas.openxmlformats.org/officeDocument/2006/relationships/hyperlink" Target="https://podminky.urs.cz/item/CS_URS_2023_01/596211113" TargetMode="External" /><Relationship Id="rId11" Type="http://schemas.openxmlformats.org/officeDocument/2006/relationships/hyperlink" Target="https://podminky.urs.cz/item/CS_URS_2023_01/914111111" TargetMode="External" /><Relationship Id="rId12" Type="http://schemas.openxmlformats.org/officeDocument/2006/relationships/hyperlink" Target="https://podminky.urs.cz/item/CS_URS_2023_01/914511112" TargetMode="External" /><Relationship Id="rId13" Type="http://schemas.openxmlformats.org/officeDocument/2006/relationships/hyperlink" Target="https://podminky.urs.cz/item/CS_URS_2023_01/916131213" TargetMode="External" /><Relationship Id="rId14" Type="http://schemas.openxmlformats.org/officeDocument/2006/relationships/hyperlink" Target="https://podminky.urs.cz/item/CS_URS_2023_01/916231213" TargetMode="External" /><Relationship Id="rId15" Type="http://schemas.openxmlformats.org/officeDocument/2006/relationships/hyperlink" Target="https://podminky.urs.cz/item/CS_URS_2023_01/99822301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13" TargetMode="External" /><Relationship Id="rId2" Type="http://schemas.openxmlformats.org/officeDocument/2006/relationships/hyperlink" Target="https://podminky.urs.cz/item/CS_URS_2023_01/122552204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81152302" TargetMode="External" /><Relationship Id="rId6" Type="http://schemas.openxmlformats.org/officeDocument/2006/relationships/hyperlink" Target="https://podminky.urs.cz/item/CS_URS_2023_01/181311103" TargetMode="External" /><Relationship Id="rId7" Type="http://schemas.openxmlformats.org/officeDocument/2006/relationships/hyperlink" Target="https://podminky.urs.cz/item/CS_URS_2023_01/564841111" TargetMode="External" /><Relationship Id="rId8" Type="http://schemas.openxmlformats.org/officeDocument/2006/relationships/hyperlink" Target="https://podminky.urs.cz/item/CS_URS_2023_01/564851111" TargetMode="External" /><Relationship Id="rId9" Type="http://schemas.openxmlformats.org/officeDocument/2006/relationships/hyperlink" Target="https://podminky.urs.cz/item/CS_URS_2023_01/564971315" TargetMode="External" /><Relationship Id="rId10" Type="http://schemas.openxmlformats.org/officeDocument/2006/relationships/hyperlink" Target="https://podminky.urs.cz/item/CS_URS_2023_01/596212223" TargetMode="External" /><Relationship Id="rId11" Type="http://schemas.openxmlformats.org/officeDocument/2006/relationships/hyperlink" Target="https://podminky.urs.cz/item/CS_URS_2023_01/596412212" TargetMode="External" /><Relationship Id="rId12" Type="http://schemas.openxmlformats.org/officeDocument/2006/relationships/hyperlink" Target="https://podminky.urs.cz/item/CS_URS_2023_01/914111111" TargetMode="External" /><Relationship Id="rId13" Type="http://schemas.openxmlformats.org/officeDocument/2006/relationships/hyperlink" Target="https://podminky.urs.cz/item/CS_URS_2023_01/914511112" TargetMode="External" /><Relationship Id="rId14" Type="http://schemas.openxmlformats.org/officeDocument/2006/relationships/hyperlink" Target="https://podminky.urs.cz/item/CS_URS_2023_01/915111111" TargetMode="External" /><Relationship Id="rId15" Type="http://schemas.openxmlformats.org/officeDocument/2006/relationships/hyperlink" Target="https://podminky.urs.cz/item/CS_URS_2023_01/915111115" TargetMode="External" /><Relationship Id="rId16" Type="http://schemas.openxmlformats.org/officeDocument/2006/relationships/hyperlink" Target="https://podminky.urs.cz/item/CS_URS_2023_01/915231111" TargetMode="External" /><Relationship Id="rId17" Type="http://schemas.openxmlformats.org/officeDocument/2006/relationships/hyperlink" Target="https://podminky.urs.cz/item/CS_URS_2023_01/916131213" TargetMode="External" /><Relationship Id="rId18" Type="http://schemas.openxmlformats.org/officeDocument/2006/relationships/hyperlink" Target="https://podminky.urs.cz/item/CS_URS_2023_01/916231213" TargetMode="External" /><Relationship Id="rId19" Type="http://schemas.openxmlformats.org/officeDocument/2006/relationships/hyperlink" Target="https://podminky.urs.cz/item/CS_URS_2023_01/998223011" TargetMode="External" /><Relationship Id="rId2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002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31002000" TargetMode="External" /><Relationship Id="rId4" Type="http://schemas.openxmlformats.org/officeDocument/2006/relationships/hyperlink" Target="https://podminky.urs.cz/item/CS_URS_2023_01/032002000" TargetMode="External" /><Relationship Id="rId5" Type="http://schemas.openxmlformats.org/officeDocument/2006/relationships/hyperlink" Target="https://podminky.urs.cz/item/CS_URS_2023_01/039002000" TargetMode="External" /><Relationship Id="rId6" Type="http://schemas.openxmlformats.org/officeDocument/2006/relationships/hyperlink" Target="https://podminky.urs.cz/item/CS_URS_2023_01/043154000" TargetMode="External" /><Relationship Id="rId7" Type="http://schemas.openxmlformats.org/officeDocument/2006/relationships/hyperlink" Target="https://podminky.urs.cz/item/CS_URS_2023_01/072103001" TargetMode="External" /><Relationship Id="rId8" Type="http://schemas.openxmlformats.org/officeDocument/2006/relationships/hyperlink" Target="https://podminky.urs.cz/item/CS_URS_2021_02/075002000" TargetMode="External" /><Relationship Id="rId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1411131" TargetMode="External" /><Relationship Id="rId2" Type="http://schemas.openxmlformats.org/officeDocument/2006/relationships/hyperlink" Target="https://podminky.urs.cz/item/CS_URS_2023_01/182303111" TargetMode="External" /><Relationship Id="rId3" Type="http://schemas.openxmlformats.org/officeDocument/2006/relationships/hyperlink" Target="https://podminky.urs.cz/item/CS_URS_2023_01/183151116" TargetMode="External" /><Relationship Id="rId4" Type="http://schemas.openxmlformats.org/officeDocument/2006/relationships/hyperlink" Target="https://podminky.urs.cz/item/CS_URS_2023_01/184102112" TargetMode="External" /><Relationship Id="rId5" Type="http://schemas.openxmlformats.org/officeDocument/2006/relationships/hyperlink" Target="https://podminky.urs.cz/item/CS_URS_2023_01/184215132" TargetMode="External" /><Relationship Id="rId6" Type="http://schemas.openxmlformats.org/officeDocument/2006/relationships/hyperlink" Target="https://podminky.urs.cz/item/CS_URS_2023_01/185804319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1_19_2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MALÁ PRŮMYSLOVÁ A OBYTNÁ ZÓNA , LOKALITA SYLVÁROV-2021.12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Dvůr Králové nad Labem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6. 6. 2021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Dvůr Králové nad Labem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Daniel Kadavý, projektová činnost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ROUND(SUM(AS55:AS60),2)</f>
        <v>0</v>
      </c>
      <c r="AT54" s="106">
        <f>ROUND(SUM(AV54:AW54),2)</f>
        <v>0</v>
      </c>
      <c r="AU54" s="107">
        <f>ROUND(SUM(AU55:AU60),5)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ROUND(SUM(AZ55:AZ60),2)</f>
        <v>0</v>
      </c>
      <c r="BA54" s="106">
        <f>ROUND(SUM(BA55:BA60),2)</f>
        <v>0</v>
      </c>
      <c r="BB54" s="106">
        <f>ROUND(SUM(BB55:BB60),2)</f>
        <v>0</v>
      </c>
      <c r="BC54" s="106">
        <f>ROUND(SUM(BC55:BC60),2)</f>
        <v>0</v>
      </c>
      <c r="BD54" s="108">
        <f>ROUND(SUM(BD55:BD60),2)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'100-1 - Komunikace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'100-1 - Komunikace '!P86</f>
        <v>0</v>
      </c>
      <c r="AV55" s="120">
        <f>'100-1 - Komunikace '!J33</f>
        <v>0</v>
      </c>
      <c r="AW55" s="120">
        <f>'100-1 - Komunikace '!J34</f>
        <v>0</v>
      </c>
      <c r="AX55" s="120">
        <f>'100-1 - Komunikace '!J35</f>
        <v>0</v>
      </c>
      <c r="AY55" s="120">
        <f>'100-1 - Komunikace '!J36</f>
        <v>0</v>
      </c>
      <c r="AZ55" s="120">
        <f>'100-1 - Komunikace '!F33</f>
        <v>0</v>
      </c>
      <c r="BA55" s="120">
        <f>'100-1 - Komunikace '!F34</f>
        <v>0</v>
      </c>
      <c r="BB55" s="120">
        <f>'100-1 - Komunikace '!F35</f>
        <v>0</v>
      </c>
      <c r="BC55" s="120">
        <f>'100-1 - Komunikace '!F36</f>
        <v>0</v>
      </c>
      <c r="BD55" s="122">
        <f>'100-1 - Komunikace 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16.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'100-2-1 - Komunikace Seif...'!J30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'100-2-1 - Komunikace Seif...'!P87</f>
        <v>0</v>
      </c>
      <c r="AV56" s="120">
        <f>'100-2-1 - Komunikace Seif...'!J33</f>
        <v>0</v>
      </c>
      <c r="AW56" s="120">
        <f>'100-2-1 - Komunikace Seif...'!J34</f>
        <v>0</v>
      </c>
      <c r="AX56" s="120">
        <f>'100-2-1 - Komunikace Seif...'!J35</f>
        <v>0</v>
      </c>
      <c r="AY56" s="120">
        <f>'100-2-1 - Komunikace Seif...'!J36</f>
        <v>0</v>
      </c>
      <c r="AZ56" s="120">
        <f>'100-2-1 - Komunikace Seif...'!F33</f>
        <v>0</v>
      </c>
      <c r="BA56" s="120">
        <f>'100-2-1 - Komunikace Seif...'!F34</f>
        <v>0</v>
      </c>
      <c r="BB56" s="120">
        <f>'100-2-1 - Komunikace Seif...'!F35</f>
        <v>0</v>
      </c>
      <c r="BC56" s="120">
        <f>'100-2-1 - Komunikace Seif...'!F36</f>
        <v>0</v>
      </c>
      <c r="BD56" s="122">
        <f>'100-2-1 - Komunikace Seif...'!F37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16.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'100-4 - Chodníky a stezka'!J30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'100-4 - Chodníky a stezka'!P84</f>
        <v>0</v>
      </c>
      <c r="AV57" s="120">
        <f>'100-4 - Chodníky a stezka'!J33</f>
        <v>0</v>
      </c>
      <c r="AW57" s="120">
        <f>'100-4 - Chodníky a stezka'!J34</f>
        <v>0</v>
      </c>
      <c r="AX57" s="120">
        <f>'100-4 - Chodníky a stezka'!J35</f>
        <v>0</v>
      </c>
      <c r="AY57" s="120">
        <f>'100-4 - Chodníky a stezka'!J36</f>
        <v>0</v>
      </c>
      <c r="AZ57" s="120">
        <f>'100-4 - Chodníky a stezka'!F33</f>
        <v>0</v>
      </c>
      <c r="BA57" s="120">
        <f>'100-4 - Chodníky a stezka'!F34</f>
        <v>0</v>
      </c>
      <c r="BB57" s="120">
        <f>'100-4 - Chodníky a stezka'!F35</f>
        <v>0</v>
      </c>
      <c r="BC57" s="120">
        <f>'100-4 - Chodníky a stezka'!F36</f>
        <v>0</v>
      </c>
      <c r="BD57" s="122">
        <f>'100-4 - Chodníky a stezka'!F37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91</v>
      </c>
      <c r="CM57" s="123" t="s">
        <v>84</v>
      </c>
    </row>
    <row r="58" s="7" customFormat="1" ht="16.5" customHeight="1">
      <c r="A58" s="111" t="s">
        <v>78</v>
      </c>
      <c r="B58" s="112"/>
      <c r="C58" s="113"/>
      <c r="D58" s="114" t="s">
        <v>92</v>
      </c>
      <c r="E58" s="114"/>
      <c r="F58" s="114"/>
      <c r="G58" s="114"/>
      <c r="H58" s="114"/>
      <c r="I58" s="115"/>
      <c r="J58" s="114" t="s">
        <v>93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'100-3 - Parkoviště'!J30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19">
        <v>0</v>
      </c>
      <c r="AT58" s="120">
        <f>ROUND(SUM(AV58:AW58),2)</f>
        <v>0</v>
      </c>
      <c r="AU58" s="121">
        <f>'100-3 - Parkoviště'!P84</f>
        <v>0</v>
      </c>
      <c r="AV58" s="120">
        <f>'100-3 - Parkoviště'!J33</f>
        <v>0</v>
      </c>
      <c r="AW58" s="120">
        <f>'100-3 - Parkoviště'!J34</f>
        <v>0</v>
      </c>
      <c r="AX58" s="120">
        <f>'100-3 - Parkoviště'!J35</f>
        <v>0</v>
      </c>
      <c r="AY58" s="120">
        <f>'100-3 - Parkoviště'!J36</f>
        <v>0</v>
      </c>
      <c r="AZ58" s="120">
        <f>'100-3 - Parkoviště'!F33</f>
        <v>0</v>
      </c>
      <c r="BA58" s="120">
        <f>'100-3 - Parkoviště'!F34</f>
        <v>0</v>
      </c>
      <c r="BB58" s="120">
        <f>'100-3 - Parkoviště'!F35</f>
        <v>0</v>
      </c>
      <c r="BC58" s="120">
        <f>'100-3 - Parkoviště'!F36</f>
        <v>0</v>
      </c>
      <c r="BD58" s="122">
        <f>'100-3 - Parkoviště'!F37</f>
        <v>0</v>
      </c>
      <c r="BE58" s="7"/>
      <c r="BT58" s="123" t="s">
        <v>82</v>
      </c>
      <c r="BV58" s="123" t="s">
        <v>76</v>
      </c>
      <c r="BW58" s="123" t="s">
        <v>94</v>
      </c>
      <c r="BX58" s="123" t="s">
        <v>5</v>
      </c>
      <c r="CL58" s="123" t="s">
        <v>19</v>
      </c>
      <c r="CM58" s="123" t="s">
        <v>84</v>
      </c>
    </row>
    <row r="59" s="7" customFormat="1" ht="16.5" customHeight="1">
      <c r="A59" s="111" t="s">
        <v>78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'100-6 - VON'!J30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81</v>
      </c>
      <c r="AR59" s="118"/>
      <c r="AS59" s="119">
        <v>0</v>
      </c>
      <c r="AT59" s="120">
        <f>ROUND(SUM(AV59:AW59),2)</f>
        <v>0</v>
      </c>
      <c r="AU59" s="121">
        <f>'100-6 - VON'!P84</f>
        <v>0</v>
      </c>
      <c r="AV59" s="120">
        <f>'100-6 - VON'!J33</f>
        <v>0</v>
      </c>
      <c r="AW59" s="120">
        <f>'100-6 - VON'!J34</f>
        <v>0</v>
      </c>
      <c r="AX59" s="120">
        <f>'100-6 - VON'!J35</f>
        <v>0</v>
      </c>
      <c r="AY59" s="120">
        <f>'100-6 - VON'!J36</f>
        <v>0</v>
      </c>
      <c r="AZ59" s="120">
        <f>'100-6 - VON'!F33</f>
        <v>0</v>
      </c>
      <c r="BA59" s="120">
        <f>'100-6 - VON'!F34</f>
        <v>0</v>
      </c>
      <c r="BB59" s="120">
        <f>'100-6 - VON'!F35</f>
        <v>0</v>
      </c>
      <c r="BC59" s="120">
        <f>'100-6 - VON'!F36</f>
        <v>0</v>
      </c>
      <c r="BD59" s="122">
        <f>'100-6 - VON'!F37</f>
        <v>0</v>
      </c>
      <c r="BE59" s="7"/>
      <c r="BT59" s="123" t="s">
        <v>82</v>
      </c>
      <c r="BV59" s="123" t="s">
        <v>76</v>
      </c>
      <c r="BW59" s="123" t="s">
        <v>97</v>
      </c>
      <c r="BX59" s="123" t="s">
        <v>5</v>
      </c>
      <c r="CL59" s="123" t="s">
        <v>19</v>
      </c>
      <c r="CM59" s="123" t="s">
        <v>84</v>
      </c>
    </row>
    <row r="60" s="7" customFormat="1" ht="16.5" customHeight="1">
      <c r="A60" s="111" t="s">
        <v>78</v>
      </c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'100-5 - Sadové úpravy'!J30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81</v>
      </c>
      <c r="AR60" s="118"/>
      <c r="AS60" s="124">
        <v>0</v>
      </c>
      <c r="AT60" s="125">
        <f>ROUND(SUM(AV60:AW60),2)</f>
        <v>0</v>
      </c>
      <c r="AU60" s="126">
        <f>'100-5 - Sadové úpravy'!P81</f>
        <v>0</v>
      </c>
      <c r="AV60" s="125">
        <f>'100-5 - Sadové úpravy'!J33</f>
        <v>0</v>
      </c>
      <c r="AW60" s="125">
        <f>'100-5 - Sadové úpravy'!J34</f>
        <v>0</v>
      </c>
      <c r="AX60" s="125">
        <f>'100-5 - Sadové úpravy'!J35</f>
        <v>0</v>
      </c>
      <c r="AY60" s="125">
        <f>'100-5 - Sadové úpravy'!J36</f>
        <v>0</v>
      </c>
      <c r="AZ60" s="125">
        <f>'100-5 - Sadové úpravy'!F33</f>
        <v>0</v>
      </c>
      <c r="BA60" s="125">
        <f>'100-5 - Sadové úpravy'!F34</f>
        <v>0</v>
      </c>
      <c r="BB60" s="125">
        <f>'100-5 - Sadové úpravy'!F35</f>
        <v>0</v>
      </c>
      <c r="BC60" s="125">
        <f>'100-5 - Sadové úpravy'!F36</f>
        <v>0</v>
      </c>
      <c r="BD60" s="127">
        <f>'100-5 - Sadové úpravy'!F37</f>
        <v>0</v>
      </c>
      <c r="BE60" s="7"/>
      <c r="BT60" s="123" t="s">
        <v>82</v>
      </c>
      <c r="BV60" s="123" t="s">
        <v>76</v>
      </c>
      <c r="BW60" s="123" t="s">
        <v>100</v>
      </c>
      <c r="BX60" s="123" t="s">
        <v>5</v>
      </c>
      <c r="CL60" s="123" t="s">
        <v>19</v>
      </c>
      <c r="CM60" s="123" t="s">
        <v>84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M+uSQmXI5bMQzicg9hpbvLrVHIR0x1Af/5V0RTq03/aYqGZ+Zxm9ro2x5SPryOyGRcLaUw8jQf7X86Jdk5hiTw==" hashValue="tRqe3fau5mnzwb5cI9SQcnst6SDmGF/7HHRO1EHHakWCWy3pwLWGUptnl7RDxgHfdpAzYkoaGH/sGPZmcolbN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00-1 - Komunikace '!C2" display="/"/>
    <hyperlink ref="A56" location="'100-2-1 - Komunikace Seif...'!C2" display="/"/>
    <hyperlink ref="A57" location="'100-4 - Chodníky a stezka'!C2" display="/"/>
    <hyperlink ref="A58" location="'100-3 - Parkoviště'!C2" display="/"/>
    <hyperlink ref="A59" location="'100-6 - VON'!C2" display="/"/>
    <hyperlink ref="A60" location="'100-5 - Sadové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ROUND((SUM(BE86:BE191)),  2)</f>
        <v>0</v>
      </c>
      <c r="G33" s="38"/>
      <c r="H33" s="38"/>
      <c r="I33" s="148">
        <v>0.20999999999999999</v>
      </c>
      <c r="J33" s="147">
        <f>ROUND(((SUM(BE86:BE191))*I33),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ROUND((SUM(BF86:BF191)),  2)</f>
        <v>0</v>
      </c>
      <c r="G34" s="38"/>
      <c r="H34" s="38"/>
      <c r="I34" s="148">
        <v>0.14999999999999999</v>
      </c>
      <c r="J34" s="147">
        <f>ROUND(((SUM(BF86:BF191))*I34),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ROUND((SUM(BG86:BG191)),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ROUND((SUM(BH86:BH191)),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ROUND((SUM(BI86:BI191)),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100-1 - Komunikace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J111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J118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J153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J163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J189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115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MALÁ PRŮMYSLOVÁ A OBYTNÁ ZÓNA , LOKALITA SYLVÁROV-2021.12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102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 xml:space="preserve">100-1 - Komunikace 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Dvůr Králové nad Labem</v>
      </c>
      <c r="G80" s="40"/>
      <c r="H80" s="40"/>
      <c r="I80" s="32" t="s">
        <v>23</v>
      </c>
      <c r="J80" s="72" t="str">
        <f>IF(J12="","",J12)</f>
        <v>6. 6. 2021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Město Dvůr Králové nad Labem</v>
      </c>
      <c r="G82" s="40"/>
      <c r="H82" s="40"/>
      <c r="I82" s="32" t="s">
        <v>32</v>
      </c>
      <c r="J82" s="36" t="str">
        <f>E21</f>
        <v>Daniel Kadavý, projektová činnost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36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116</v>
      </c>
      <c r="D85" s="180" t="s">
        <v>59</v>
      </c>
      <c r="E85" s="180" t="s">
        <v>55</v>
      </c>
      <c r="F85" s="180" t="s">
        <v>56</v>
      </c>
      <c r="G85" s="180" t="s">
        <v>117</v>
      </c>
      <c r="H85" s="180" t="s">
        <v>118</v>
      </c>
      <c r="I85" s="180" t="s">
        <v>119</v>
      </c>
      <c r="J85" s="180" t="s">
        <v>106</v>
      </c>
      <c r="K85" s="181" t="s">
        <v>120</v>
      </c>
      <c r="L85" s="182"/>
      <c r="M85" s="92" t="s">
        <v>19</v>
      </c>
      <c r="N85" s="93" t="s">
        <v>44</v>
      </c>
      <c r="O85" s="93" t="s">
        <v>121</v>
      </c>
      <c r="P85" s="93" t="s">
        <v>122</v>
      </c>
      <c r="Q85" s="93" t="s">
        <v>123</v>
      </c>
      <c r="R85" s="93" t="s">
        <v>124</v>
      </c>
      <c r="S85" s="93" t="s">
        <v>125</v>
      </c>
      <c r="T85" s="94" t="s">
        <v>126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127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2555.0567412399992</v>
      </c>
      <c r="S86" s="96"/>
      <c r="T86" s="186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73</v>
      </c>
      <c r="AU86" s="17" t="s">
        <v>107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73</v>
      </c>
      <c r="E87" s="191" t="s">
        <v>128</v>
      </c>
      <c r="F87" s="191" t="s">
        <v>129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P88+P111+P118+P153+P163+P189</f>
        <v>0</v>
      </c>
      <c r="Q87" s="196"/>
      <c r="R87" s="197">
        <f>R88+R111+R118+R153+R163+R189</f>
        <v>2555.0567412399992</v>
      </c>
      <c r="S87" s="196"/>
      <c r="T87" s="198">
        <f>T88+T111+T118+T153+T163+T189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82</v>
      </c>
      <c r="AT87" s="200" t="s">
        <v>73</v>
      </c>
      <c r="AU87" s="200" t="s">
        <v>74</v>
      </c>
      <c r="AY87" s="199" t="s">
        <v>130</v>
      </c>
      <c r="BK87" s="201">
        <f>BK88+BK111+BK118+BK153+BK163+BK189</f>
        <v>0</v>
      </c>
    </row>
    <row r="88" s="12" customFormat="1" ht="22.8" customHeight="1">
      <c r="A88" s="12"/>
      <c r="B88" s="188"/>
      <c r="C88" s="189"/>
      <c r="D88" s="190" t="s">
        <v>73</v>
      </c>
      <c r="E88" s="202" t="s">
        <v>82</v>
      </c>
      <c r="F88" s="202" t="s">
        <v>131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SUM(P89:P110)</f>
        <v>0</v>
      </c>
      <c r="Q88" s="196"/>
      <c r="R88" s="197">
        <f>SUM(R89:R110)</f>
        <v>0</v>
      </c>
      <c r="S88" s="196"/>
      <c r="T88" s="198">
        <f>SUM(T89:T110)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82</v>
      </c>
      <c r="AT88" s="200" t="s">
        <v>73</v>
      </c>
      <c r="AU88" s="200" t="s">
        <v>82</v>
      </c>
      <c r="AY88" s="199" t="s">
        <v>130</v>
      </c>
      <c r="BK88" s="201">
        <f>SUM(BK89:BK110)</f>
        <v>0</v>
      </c>
    </row>
    <row r="89" s="2" customFormat="1" ht="16.5" customHeight="1">
      <c r="A89" s="38"/>
      <c r="B89" s="39"/>
      <c r="C89" s="204" t="s">
        <v>82</v>
      </c>
      <c r="D89" s="204" t="s">
        <v>132</v>
      </c>
      <c r="E89" s="205" t="s">
        <v>133</v>
      </c>
      <c r="F89" s="206" t="s">
        <v>134</v>
      </c>
      <c r="G89" s="207" t="s">
        <v>135</v>
      </c>
      <c r="H89" s="208">
        <v>1453.2000000000001</v>
      </c>
      <c r="I89" s="209"/>
      <c r="J89" s="210">
        <f>ROUND(I89*H89,2)</f>
        <v>0</v>
      </c>
      <c r="K89" s="206" t="s">
        <v>136</v>
      </c>
      <c r="L89" s="44"/>
      <c r="M89" s="211" t="s">
        <v>19</v>
      </c>
      <c r="N89" s="212" t="s">
        <v>45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137</v>
      </c>
      <c r="AT89" s="215" t="s">
        <v>132</v>
      </c>
      <c r="AU89" s="215" t="s">
        <v>84</v>
      </c>
      <c r="AY89" s="17" t="s">
        <v>130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82</v>
      </c>
      <c r="BK89" s="216">
        <f>ROUND(I89*H89,2)</f>
        <v>0</v>
      </c>
      <c r="BL89" s="17" t="s">
        <v>137</v>
      </c>
      <c r="BM89" s="215" t="s">
        <v>138</v>
      </c>
    </row>
    <row r="90" s="2" customFormat="1">
      <c r="A90" s="38"/>
      <c r="B90" s="39"/>
      <c r="C90" s="40"/>
      <c r="D90" s="217" t="s">
        <v>139</v>
      </c>
      <c r="E90" s="40"/>
      <c r="F90" s="218" t="s">
        <v>140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84</v>
      </c>
    </row>
    <row r="91" s="2" customFormat="1" ht="24.15" customHeight="1">
      <c r="A91" s="38"/>
      <c r="B91" s="39"/>
      <c r="C91" s="204" t="s">
        <v>84</v>
      </c>
      <c r="D91" s="204" t="s">
        <v>132</v>
      </c>
      <c r="E91" s="205" t="s">
        <v>141</v>
      </c>
      <c r="F91" s="206" t="s">
        <v>142</v>
      </c>
      <c r="G91" s="207" t="s">
        <v>143</v>
      </c>
      <c r="H91" s="208">
        <v>937.01999999999998</v>
      </c>
      <c r="I91" s="209"/>
      <c r="J91" s="210">
        <f>ROUND(I91*H91,2)</f>
        <v>0</v>
      </c>
      <c r="K91" s="206" t="s">
        <v>136</v>
      </c>
      <c r="L91" s="44"/>
      <c r="M91" s="211" t="s">
        <v>19</v>
      </c>
      <c r="N91" s="212" t="s">
        <v>45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137</v>
      </c>
      <c r="AT91" s="215" t="s">
        <v>132</v>
      </c>
      <c r="AU91" s="215" t="s">
        <v>84</v>
      </c>
      <c r="AY91" s="17" t="s">
        <v>130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82</v>
      </c>
      <c r="BK91" s="216">
        <f>ROUND(I91*H91,2)</f>
        <v>0</v>
      </c>
      <c r="BL91" s="17" t="s">
        <v>137</v>
      </c>
      <c r="BM91" s="215" t="s">
        <v>144</v>
      </c>
    </row>
    <row r="92" s="2" customFormat="1">
      <c r="A92" s="38"/>
      <c r="B92" s="39"/>
      <c r="C92" s="40"/>
      <c r="D92" s="217" t="s">
        <v>139</v>
      </c>
      <c r="E92" s="40"/>
      <c r="F92" s="218" t="s">
        <v>145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139</v>
      </c>
      <c r="AU92" s="17" t="s">
        <v>84</v>
      </c>
    </row>
    <row r="93" s="13" customFormat="1">
      <c r="A93" s="13"/>
      <c r="B93" s="222"/>
      <c r="C93" s="223"/>
      <c r="D93" s="224" t="s">
        <v>146</v>
      </c>
      <c r="E93" s="225" t="s">
        <v>19</v>
      </c>
      <c r="F93" s="226" t="s">
        <v>147</v>
      </c>
      <c r="G93" s="223"/>
      <c r="H93" s="227">
        <v>679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146</v>
      </c>
      <c r="AU93" s="233" t="s">
        <v>84</v>
      </c>
      <c r="AV93" s="13" t="s">
        <v>84</v>
      </c>
      <c r="AW93" s="13" t="s">
        <v>35</v>
      </c>
      <c r="AX93" s="13" t="s">
        <v>74</v>
      </c>
      <c r="AY93" s="233" t="s">
        <v>130</v>
      </c>
    </row>
    <row r="94" s="13" customFormat="1">
      <c r="A94" s="13"/>
      <c r="B94" s="222"/>
      <c r="C94" s="223"/>
      <c r="D94" s="224" t="s">
        <v>146</v>
      </c>
      <c r="E94" s="225" t="s">
        <v>19</v>
      </c>
      <c r="F94" s="226" t="s">
        <v>148</v>
      </c>
      <c r="G94" s="223"/>
      <c r="H94" s="227">
        <v>258.01999999999998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146</v>
      </c>
      <c r="AU94" s="233" t="s">
        <v>84</v>
      </c>
      <c r="AV94" s="13" t="s">
        <v>84</v>
      </c>
      <c r="AW94" s="13" t="s">
        <v>35</v>
      </c>
      <c r="AX94" s="13" t="s">
        <v>74</v>
      </c>
      <c r="AY94" s="233" t="s">
        <v>130</v>
      </c>
    </row>
    <row r="95" s="14" customFormat="1">
      <c r="A95" s="14"/>
      <c r="B95" s="234"/>
      <c r="C95" s="235"/>
      <c r="D95" s="224" t="s">
        <v>146</v>
      </c>
      <c r="E95" s="236" t="s">
        <v>19</v>
      </c>
      <c r="F95" s="237" t="s">
        <v>149</v>
      </c>
      <c r="G95" s="235"/>
      <c r="H95" s="238">
        <v>937.01999999999998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146</v>
      </c>
      <c r="AU95" s="244" t="s">
        <v>84</v>
      </c>
      <c r="AV95" s="14" t="s">
        <v>137</v>
      </c>
      <c r="AW95" s="14" t="s">
        <v>35</v>
      </c>
      <c r="AX95" s="14" t="s">
        <v>82</v>
      </c>
      <c r="AY95" s="244" t="s">
        <v>130</v>
      </c>
    </row>
    <row r="96" s="2" customFormat="1" ht="24.15" customHeight="1">
      <c r="A96" s="38"/>
      <c r="B96" s="39"/>
      <c r="C96" s="204" t="s">
        <v>150</v>
      </c>
      <c r="D96" s="204" t="s">
        <v>132</v>
      </c>
      <c r="E96" s="205" t="s">
        <v>151</v>
      </c>
      <c r="F96" s="206" t="s">
        <v>152</v>
      </c>
      <c r="G96" s="207" t="s">
        <v>143</v>
      </c>
      <c r="H96" s="208">
        <v>8</v>
      </c>
      <c r="I96" s="209"/>
      <c r="J96" s="210">
        <f>ROUND(I96*H96,2)</f>
        <v>0</v>
      </c>
      <c r="K96" s="206" t="s">
        <v>136</v>
      </c>
      <c r="L96" s="44"/>
      <c r="M96" s="211" t="s">
        <v>19</v>
      </c>
      <c r="N96" s="212" t="s">
        <v>45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137</v>
      </c>
      <c r="AT96" s="215" t="s">
        <v>132</v>
      </c>
      <c r="AU96" s="215" t="s">
        <v>84</v>
      </c>
      <c r="AY96" s="17" t="s">
        <v>130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82</v>
      </c>
      <c r="BK96" s="216">
        <f>ROUND(I96*H96,2)</f>
        <v>0</v>
      </c>
      <c r="BL96" s="17" t="s">
        <v>137</v>
      </c>
      <c r="BM96" s="215" t="s">
        <v>153</v>
      </c>
    </row>
    <row r="97" s="2" customFormat="1">
      <c r="A97" s="38"/>
      <c r="B97" s="39"/>
      <c r="C97" s="40"/>
      <c r="D97" s="217" t="s">
        <v>139</v>
      </c>
      <c r="E97" s="40"/>
      <c r="F97" s="218" t="s">
        <v>154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84</v>
      </c>
    </row>
    <row r="98" s="13" customFormat="1">
      <c r="A98" s="13"/>
      <c r="B98" s="222"/>
      <c r="C98" s="223"/>
      <c r="D98" s="224" t="s">
        <v>146</v>
      </c>
      <c r="E98" s="225" t="s">
        <v>19</v>
      </c>
      <c r="F98" s="226" t="s">
        <v>155</v>
      </c>
      <c r="G98" s="223"/>
      <c r="H98" s="227">
        <v>8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146</v>
      </c>
      <c r="AU98" s="233" t="s">
        <v>84</v>
      </c>
      <c r="AV98" s="13" t="s">
        <v>84</v>
      </c>
      <c r="AW98" s="13" t="s">
        <v>35</v>
      </c>
      <c r="AX98" s="13" t="s">
        <v>82</v>
      </c>
      <c r="AY98" s="233" t="s">
        <v>130</v>
      </c>
    </row>
    <row r="99" s="2" customFormat="1" ht="37.8" customHeight="1">
      <c r="A99" s="38"/>
      <c r="B99" s="39"/>
      <c r="C99" s="204" t="s">
        <v>137</v>
      </c>
      <c r="D99" s="204" t="s">
        <v>132</v>
      </c>
      <c r="E99" s="205" t="s">
        <v>156</v>
      </c>
      <c r="F99" s="206" t="s">
        <v>157</v>
      </c>
      <c r="G99" s="207" t="s">
        <v>143</v>
      </c>
      <c r="H99" s="208">
        <v>290.63999999999999</v>
      </c>
      <c r="I99" s="209"/>
      <c r="J99" s="210">
        <f>ROUND(I99*H99,2)</f>
        <v>0</v>
      </c>
      <c r="K99" s="206" t="s">
        <v>136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137</v>
      </c>
      <c r="AT99" s="215" t="s">
        <v>132</v>
      </c>
      <c r="AU99" s="215" t="s">
        <v>84</v>
      </c>
      <c r="AY99" s="17" t="s">
        <v>130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82</v>
      </c>
      <c r="BK99" s="216">
        <f>ROUND(I99*H99,2)</f>
        <v>0</v>
      </c>
      <c r="BL99" s="17" t="s">
        <v>137</v>
      </c>
      <c r="BM99" s="215" t="s">
        <v>158</v>
      </c>
    </row>
    <row r="100" s="2" customFormat="1">
      <c r="A100" s="38"/>
      <c r="B100" s="39"/>
      <c r="C100" s="40"/>
      <c r="D100" s="217" t="s">
        <v>139</v>
      </c>
      <c r="E100" s="40"/>
      <c r="F100" s="218" t="s">
        <v>159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139</v>
      </c>
      <c r="AU100" s="17" t="s">
        <v>84</v>
      </c>
    </row>
    <row r="101" s="2" customFormat="1" ht="37.8" customHeight="1">
      <c r="A101" s="38"/>
      <c r="B101" s="39"/>
      <c r="C101" s="204" t="s">
        <v>160</v>
      </c>
      <c r="D101" s="204" t="s">
        <v>132</v>
      </c>
      <c r="E101" s="205" t="s">
        <v>161</v>
      </c>
      <c r="F101" s="206" t="s">
        <v>162</v>
      </c>
      <c r="G101" s="207" t="s">
        <v>143</v>
      </c>
      <c r="H101" s="208">
        <v>937.01999999999998</v>
      </c>
      <c r="I101" s="209"/>
      <c r="J101" s="210">
        <f>ROUND(I101*H101,2)</f>
        <v>0</v>
      </c>
      <c r="K101" s="206" t="s">
        <v>136</v>
      </c>
      <c r="L101" s="44"/>
      <c r="M101" s="211" t="s">
        <v>19</v>
      </c>
      <c r="N101" s="212" t="s">
        <v>45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137</v>
      </c>
      <c r="AT101" s="215" t="s">
        <v>132</v>
      </c>
      <c r="AU101" s="215" t="s">
        <v>84</v>
      </c>
      <c r="AY101" s="17" t="s">
        <v>130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82</v>
      </c>
      <c r="BK101" s="216">
        <f>ROUND(I101*H101,2)</f>
        <v>0</v>
      </c>
      <c r="BL101" s="17" t="s">
        <v>137</v>
      </c>
      <c r="BM101" s="215" t="s">
        <v>163</v>
      </c>
    </row>
    <row r="102" s="2" customFormat="1">
      <c r="A102" s="38"/>
      <c r="B102" s="39"/>
      <c r="C102" s="40"/>
      <c r="D102" s="217" t="s">
        <v>139</v>
      </c>
      <c r="E102" s="40"/>
      <c r="F102" s="218" t="s">
        <v>164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139</v>
      </c>
      <c r="AU102" s="17" t="s">
        <v>84</v>
      </c>
    </row>
    <row r="103" s="2" customFormat="1" ht="24.15" customHeight="1">
      <c r="A103" s="38"/>
      <c r="B103" s="39"/>
      <c r="C103" s="204" t="s">
        <v>165</v>
      </c>
      <c r="D103" s="204" t="s">
        <v>132</v>
      </c>
      <c r="E103" s="205" t="s">
        <v>166</v>
      </c>
      <c r="F103" s="206" t="s">
        <v>167</v>
      </c>
      <c r="G103" s="207" t="s">
        <v>143</v>
      </c>
      <c r="H103" s="208">
        <v>290.63999999999999</v>
      </c>
      <c r="I103" s="209"/>
      <c r="J103" s="210">
        <f>ROUND(I103*H103,2)</f>
        <v>0</v>
      </c>
      <c r="K103" s="206" t="s">
        <v>136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137</v>
      </c>
      <c r="AT103" s="215" t="s">
        <v>132</v>
      </c>
      <c r="AU103" s="215" t="s">
        <v>84</v>
      </c>
      <c r="AY103" s="17" t="s">
        <v>130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137</v>
      </c>
      <c r="BM103" s="215" t="s">
        <v>168</v>
      </c>
    </row>
    <row r="104" s="2" customFormat="1">
      <c r="A104" s="38"/>
      <c r="B104" s="39"/>
      <c r="C104" s="40"/>
      <c r="D104" s="217" t="s">
        <v>139</v>
      </c>
      <c r="E104" s="40"/>
      <c r="F104" s="218" t="s">
        <v>169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139</v>
      </c>
      <c r="AU104" s="17" t="s">
        <v>84</v>
      </c>
    </row>
    <row r="105" s="2" customFormat="1" ht="24.15" customHeight="1">
      <c r="A105" s="38"/>
      <c r="B105" s="39"/>
      <c r="C105" s="204" t="s">
        <v>170</v>
      </c>
      <c r="D105" s="204" t="s">
        <v>132</v>
      </c>
      <c r="E105" s="205" t="s">
        <v>171</v>
      </c>
      <c r="F105" s="206" t="s">
        <v>172</v>
      </c>
      <c r="G105" s="207" t="s">
        <v>173</v>
      </c>
      <c r="H105" s="208">
        <v>1218.0999999999999</v>
      </c>
      <c r="I105" s="209"/>
      <c r="J105" s="210">
        <f>ROUND(I105*H105,2)</f>
        <v>0</v>
      </c>
      <c r="K105" s="206" t="s">
        <v>136</v>
      </c>
      <c r="L105" s="44"/>
      <c r="M105" s="211" t="s">
        <v>19</v>
      </c>
      <c r="N105" s="212" t="s">
        <v>45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137</v>
      </c>
      <c r="AT105" s="215" t="s">
        <v>132</v>
      </c>
      <c r="AU105" s="215" t="s">
        <v>84</v>
      </c>
      <c r="AY105" s="17" t="s">
        <v>130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82</v>
      </c>
      <c r="BK105" s="216">
        <f>ROUND(I105*H105,2)</f>
        <v>0</v>
      </c>
      <c r="BL105" s="17" t="s">
        <v>137</v>
      </c>
      <c r="BM105" s="215" t="s">
        <v>174</v>
      </c>
    </row>
    <row r="106" s="2" customFormat="1">
      <c r="A106" s="38"/>
      <c r="B106" s="39"/>
      <c r="C106" s="40"/>
      <c r="D106" s="217" t="s">
        <v>139</v>
      </c>
      <c r="E106" s="40"/>
      <c r="F106" s="218" t="s">
        <v>175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139</v>
      </c>
      <c r="AU106" s="17" t="s">
        <v>84</v>
      </c>
    </row>
    <row r="107" s="2" customFormat="1" ht="16.5" customHeight="1">
      <c r="A107" s="38"/>
      <c r="B107" s="39"/>
      <c r="C107" s="204" t="s">
        <v>176</v>
      </c>
      <c r="D107" s="204" t="s">
        <v>132</v>
      </c>
      <c r="E107" s="205" t="s">
        <v>177</v>
      </c>
      <c r="F107" s="206" t="s">
        <v>178</v>
      </c>
      <c r="G107" s="207" t="s">
        <v>135</v>
      </c>
      <c r="H107" s="208">
        <v>1358.0999999999999</v>
      </c>
      <c r="I107" s="209"/>
      <c r="J107" s="210">
        <f>ROUND(I107*H107,2)</f>
        <v>0</v>
      </c>
      <c r="K107" s="206" t="s">
        <v>136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137</v>
      </c>
      <c r="AT107" s="215" t="s">
        <v>132</v>
      </c>
      <c r="AU107" s="215" t="s">
        <v>84</v>
      </c>
      <c r="AY107" s="17" t="s">
        <v>130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137</v>
      </c>
      <c r="BM107" s="215" t="s">
        <v>179</v>
      </c>
    </row>
    <row r="108" s="2" customFormat="1">
      <c r="A108" s="38"/>
      <c r="B108" s="39"/>
      <c r="C108" s="40"/>
      <c r="D108" s="217" t="s">
        <v>139</v>
      </c>
      <c r="E108" s="40"/>
      <c r="F108" s="218" t="s">
        <v>180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139</v>
      </c>
      <c r="AU108" s="17" t="s">
        <v>84</v>
      </c>
    </row>
    <row r="109" s="2" customFormat="1" ht="24.15" customHeight="1">
      <c r="A109" s="38"/>
      <c r="B109" s="39"/>
      <c r="C109" s="204" t="s">
        <v>181</v>
      </c>
      <c r="D109" s="204" t="s">
        <v>132</v>
      </c>
      <c r="E109" s="205" t="s">
        <v>182</v>
      </c>
      <c r="F109" s="206" t="s">
        <v>183</v>
      </c>
      <c r="G109" s="207" t="s">
        <v>135</v>
      </c>
      <c r="H109" s="208">
        <v>433</v>
      </c>
      <c r="I109" s="209"/>
      <c r="J109" s="210">
        <f>ROUND(I109*H109,2)</f>
        <v>0</v>
      </c>
      <c r="K109" s="206" t="s">
        <v>136</v>
      </c>
      <c r="L109" s="44"/>
      <c r="M109" s="211" t="s">
        <v>19</v>
      </c>
      <c r="N109" s="212" t="s">
        <v>45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137</v>
      </c>
      <c r="AT109" s="215" t="s">
        <v>132</v>
      </c>
      <c r="AU109" s="215" t="s">
        <v>84</v>
      </c>
      <c r="AY109" s="17" t="s">
        <v>130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137</v>
      </c>
      <c r="BM109" s="215" t="s">
        <v>184</v>
      </c>
    </row>
    <row r="110" s="2" customFormat="1">
      <c r="A110" s="38"/>
      <c r="B110" s="39"/>
      <c r="C110" s="40"/>
      <c r="D110" s="217" t="s">
        <v>139</v>
      </c>
      <c r="E110" s="40"/>
      <c r="F110" s="218" t="s">
        <v>185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139</v>
      </c>
      <c r="AU110" s="17" t="s">
        <v>84</v>
      </c>
    </row>
    <row r="111" s="12" customFormat="1" ht="22.8" customHeight="1">
      <c r="A111" s="12"/>
      <c r="B111" s="188"/>
      <c r="C111" s="189"/>
      <c r="D111" s="190" t="s">
        <v>73</v>
      </c>
      <c r="E111" s="202" t="s">
        <v>84</v>
      </c>
      <c r="F111" s="202" t="s">
        <v>186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SUM(P112:P117)</f>
        <v>0</v>
      </c>
      <c r="Q111" s="196"/>
      <c r="R111" s="197">
        <f>SUM(R112:R117)</f>
        <v>72.973591999999996</v>
      </c>
      <c r="S111" s="196"/>
      <c r="T111" s="198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82</v>
      </c>
      <c r="AT111" s="200" t="s">
        <v>73</v>
      </c>
      <c r="AU111" s="200" t="s">
        <v>82</v>
      </c>
      <c r="AY111" s="199" t="s">
        <v>130</v>
      </c>
      <c r="BK111" s="201">
        <f>SUM(BK112:BK117)</f>
        <v>0</v>
      </c>
    </row>
    <row r="112" s="2" customFormat="1" ht="24.15" customHeight="1">
      <c r="A112" s="38"/>
      <c r="B112" s="39"/>
      <c r="C112" s="204" t="s">
        <v>187</v>
      </c>
      <c r="D112" s="204" t="s">
        <v>132</v>
      </c>
      <c r="E112" s="205" t="s">
        <v>188</v>
      </c>
      <c r="F112" s="206" t="s">
        <v>189</v>
      </c>
      <c r="G112" s="207" t="s">
        <v>135</v>
      </c>
      <c r="H112" s="208">
        <v>427.19999999999999</v>
      </c>
      <c r="I112" s="209"/>
      <c r="J112" s="210">
        <f>ROUND(I112*H112,2)</f>
        <v>0</v>
      </c>
      <c r="K112" s="206" t="s">
        <v>136</v>
      </c>
      <c r="L112" s="44"/>
      <c r="M112" s="211" t="s">
        <v>19</v>
      </c>
      <c r="N112" s="212" t="s">
        <v>45</v>
      </c>
      <c r="O112" s="84"/>
      <c r="P112" s="213">
        <f>O112*H112</f>
        <v>0</v>
      </c>
      <c r="Q112" s="213">
        <v>0.00031</v>
      </c>
      <c r="R112" s="213">
        <f>Q112*H112</f>
        <v>0.13243199999999999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137</v>
      </c>
      <c r="AT112" s="215" t="s">
        <v>132</v>
      </c>
      <c r="AU112" s="215" t="s">
        <v>84</v>
      </c>
      <c r="AY112" s="17" t="s">
        <v>130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82</v>
      </c>
      <c r="BK112" s="216">
        <f>ROUND(I112*H112,2)</f>
        <v>0</v>
      </c>
      <c r="BL112" s="17" t="s">
        <v>137</v>
      </c>
      <c r="BM112" s="215" t="s">
        <v>190</v>
      </c>
    </row>
    <row r="113" s="2" customFormat="1">
      <c r="A113" s="38"/>
      <c r="B113" s="39"/>
      <c r="C113" s="40"/>
      <c r="D113" s="217" t="s">
        <v>139</v>
      </c>
      <c r="E113" s="40"/>
      <c r="F113" s="218" t="s">
        <v>191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139</v>
      </c>
      <c r="AU113" s="17" t="s">
        <v>84</v>
      </c>
    </row>
    <row r="114" s="13" customFormat="1">
      <c r="A114" s="13"/>
      <c r="B114" s="222"/>
      <c r="C114" s="223"/>
      <c r="D114" s="224" t="s">
        <v>146</v>
      </c>
      <c r="E114" s="225" t="s">
        <v>19</v>
      </c>
      <c r="F114" s="226" t="s">
        <v>192</v>
      </c>
      <c r="G114" s="223"/>
      <c r="H114" s="227">
        <v>427.19999999999999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146</v>
      </c>
      <c r="AU114" s="233" t="s">
        <v>84</v>
      </c>
      <c r="AV114" s="13" t="s">
        <v>84</v>
      </c>
      <c r="AW114" s="13" t="s">
        <v>35</v>
      </c>
      <c r="AX114" s="13" t="s">
        <v>82</v>
      </c>
      <c r="AY114" s="233" t="s">
        <v>130</v>
      </c>
    </row>
    <row r="115" s="2" customFormat="1" ht="16.5" customHeight="1">
      <c r="A115" s="38"/>
      <c r="B115" s="39"/>
      <c r="C115" s="245" t="s">
        <v>193</v>
      </c>
      <c r="D115" s="245" t="s">
        <v>194</v>
      </c>
      <c r="E115" s="246" t="s">
        <v>195</v>
      </c>
      <c r="F115" s="247" t="s">
        <v>196</v>
      </c>
      <c r="G115" s="248" t="s">
        <v>135</v>
      </c>
      <c r="H115" s="249">
        <v>427.19999999999999</v>
      </c>
      <c r="I115" s="250"/>
      <c r="J115" s="251">
        <f>ROUND(I115*H115,2)</f>
        <v>0</v>
      </c>
      <c r="K115" s="247" t="s">
        <v>136</v>
      </c>
      <c r="L115" s="252"/>
      <c r="M115" s="253" t="s">
        <v>19</v>
      </c>
      <c r="N115" s="254" t="s">
        <v>45</v>
      </c>
      <c r="O115" s="84"/>
      <c r="P115" s="213">
        <f>O115*H115</f>
        <v>0</v>
      </c>
      <c r="Q115" s="213">
        <v>0.00010000000000000001</v>
      </c>
      <c r="R115" s="213">
        <f>Q115*H115</f>
        <v>0.042720000000000001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176</v>
      </c>
      <c r="AT115" s="215" t="s">
        <v>194</v>
      </c>
      <c r="AU115" s="215" t="s">
        <v>84</v>
      </c>
      <c r="AY115" s="17" t="s">
        <v>130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82</v>
      </c>
      <c r="BK115" s="216">
        <f>ROUND(I115*H115,2)</f>
        <v>0</v>
      </c>
      <c r="BL115" s="17" t="s">
        <v>137</v>
      </c>
      <c r="BM115" s="215" t="s">
        <v>197</v>
      </c>
    </row>
    <row r="116" s="2" customFormat="1" ht="37.8" customHeight="1">
      <c r="A116" s="38"/>
      <c r="B116" s="39"/>
      <c r="C116" s="204" t="s">
        <v>198</v>
      </c>
      <c r="D116" s="204" t="s">
        <v>132</v>
      </c>
      <c r="E116" s="205" t="s">
        <v>199</v>
      </c>
      <c r="F116" s="206" t="s">
        <v>200</v>
      </c>
      <c r="G116" s="207" t="s">
        <v>201</v>
      </c>
      <c r="H116" s="208">
        <v>356</v>
      </c>
      <c r="I116" s="209"/>
      <c r="J116" s="210">
        <f>ROUND(I116*H116,2)</f>
        <v>0</v>
      </c>
      <c r="K116" s="206" t="s">
        <v>136</v>
      </c>
      <c r="L116" s="44"/>
      <c r="M116" s="211" t="s">
        <v>19</v>
      </c>
      <c r="N116" s="212" t="s">
        <v>45</v>
      </c>
      <c r="O116" s="84"/>
      <c r="P116" s="213">
        <f>O116*H116</f>
        <v>0</v>
      </c>
      <c r="Q116" s="213">
        <v>0.20449000000000001</v>
      </c>
      <c r="R116" s="213">
        <f>Q116*H116</f>
        <v>72.798439999999999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137</v>
      </c>
      <c r="AT116" s="215" t="s">
        <v>132</v>
      </c>
      <c r="AU116" s="215" t="s">
        <v>84</v>
      </c>
      <c r="AY116" s="17" t="s">
        <v>130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82</v>
      </c>
      <c r="BK116" s="216">
        <f>ROUND(I116*H116,2)</f>
        <v>0</v>
      </c>
      <c r="BL116" s="17" t="s">
        <v>137</v>
      </c>
      <c r="BM116" s="215" t="s">
        <v>202</v>
      </c>
    </row>
    <row r="117" s="2" customFormat="1">
      <c r="A117" s="38"/>
      <c r="B117" s="39"/>
      <c r="C117" s="40"/>
      <c r="D117" s="217" t="s">
        <v>139</v>
      </c>
      <c r="E117" s="40"/>
      <c r="F117" s="218" t="s">
        <v>203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139</v>
      </c>
      <c r="AU117" s="17" t="s">
        <v>84</v>
      </c>
    </row>
    <row r="118" s="12" customFormat="1" ht="22.8" customHeight="1">
      <c r="A118" s="12"/>
      <c r="B118" s="188"/>
      <c r="C118" s="189"/>
      <c r="D118" s="190" t="s">
        <v>73</v>
      </c>
      <c r="E118" s="202" t="s">
        <v>160</v>
      </c>
      <c r="F118" s="202" t="s">
        <v>204</v>
      </c>
      <c r="G118" s="189"/>
      <c r="H118" s="189"/>
      <c r="I118" s="192"/>
      <c r="J118" s="203">
        <f>BK118</f>
        <v>0</v>
      </c>
      <c r="K118" s="189"/>
      <c r="L118" s="194"/>
      <c r="M118" s="195"/>
      <c r="N118" s="196"/>
      <c r="O118" s="196"/>
      <c r="P118" s="197">
        <f>SUM(P119:P152)</f>
        <v>0</v>
      </c>
      <c r="Q118" s="196"/>
      <c r="R118" s="197">
        <f>SUM(R119:R152)</f>
        <v>2279.7423499999995</v>
      </c>
      <c r="S118" s="196"/>
      <c r="T118" s="198">
        <f>SUM(T119:T152)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82</v>
      </c>
      <c r="AT118" s="200" t="s">
        <v>73</v>
      </c>
      <c r="AU118" s="200" t="s">
        <v>82</v>
      </c>
      <c r="AY118" s="199" t="s">
        <v>130</v>
      </c>
      <c r="BK118" s="201">
        <f>SUM(BK119:BK152)</f>
        <v>0</v>
      </c>
    </row>
    <row r="119" s="2" customFormat="1" ht="21.75" customHeight="1">
      <c r="A119" s="38"/>
      <c r="B119" s="39"/>
      <c r="C119" s="204" t="s">
        <v>205</v>
      </c>
      <c r="D119" s="204" t="s">
        <v>132</v>
      </c>
      <c r="E119" s="205" t="s">
        <v>206</v>
      </c>
      <c r="F119" s="206" t="s">
        <v>207</v>
      </c>
      <c r="G119" s="207" t="s">
        <v>135</v>
      </c>
      <c r="H119" s="208">
        <v>61</v>
      </c>
      <c r="I119" s="209"/>
      <c r="J119" s="210">
        <f>ROUND(I119*H119,2)</f>
        <v>0</v>
      </c>
      <c r="K119" s="206" t="s">
        <v>136</v>
      </c>
      <c r="L119" s="44"/>
      <c r="M119" s="211" t="s">
        <v>19</v>
      </c>
      <c r="N119" s="212" t="s">
        <v>45</v>
      </c>
      <c r="O119" s="84"/>
      <c r="P119" s="213">
        <f>O119*H119</f>
        <v>0</v>
      </c>
      <c r="Q119" s="213">
        <v>0.27600000000000002</v>
      </c>
      <c r="R119" s="213">
        <f>Q119*H119</f>
        <v>16.836000000000002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137</v>
      </c>
      <c r="AT119" s="215" t="s">
        <v>132</v>
      </c>
      <c r="AU119" s="215" t="s">
        <v>84</v>
      </c>
      <c r="AY119" s="17" t="s">
        <v>130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82</v>
      </c>
      <c r="BK119" s="216">
        <f>ROUND(I119*H119,2)</f>
        <v>0</v>
      </c>
      <c r="BL119" s="17" t="s">
        <v>137</v>
      </c>
      <c r="BM119" s="215" t="s">
        <v>208</v>
      </c>
    </row>
    <row r="120" s="2" customFormat="1">
      <c r="A120" s="38"/>
      <c r="B120" s="39"/>
      <c r="C120" s="40"/>
      <c r="D120" s="217" t="s">
        <v>139</v>
      </c>
      <c r="E120" s="40"/>
      <c r="F120" s="218" t="s">
        <v>209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139</v>
      </c>
      <c r="AU120" s="17" t="s">
        <v>84</v>
      </c>
    </row>
    <row r="121" s="13" customFormat="1">
      <c r="A121" s="13"/>
      <c r="B121" s="222"/>
      <c r="C121" s="223"/>
      <c r="D121" s="224" t="s">
        <v>146</v>
      </c>
      <c r="E121" s="225" t="s">
        <v>19</v>
      </c>
      <c r="F121" s="226" t="s">
        <v>210</v>
      </c>
      <c r="G121" s="223"/>
      <c r="H121" s="227">
        <v>61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146</v>
      </c>
      <c r="AU121" s="233" t="s">
        <v>84</v>
      </c>
      <c r="AV121" s="13" t="s">
        <v>84</v>
      </c>
      <c r="AW121" s="13" t="s">
        <v>35</v>
      </c>
      <c r="AX121" s="13" t="s">
        <v>82</v>
      </c>
      <c r="AY121" s="233" t="s">
        <v>130</v>
      </c>
    </row>
    <row r="122" s="2" customFormat="1" ht="21.75" customHeight="1">
      <c r="A122" s="38"/>
      <c r="B122" s="39"/>
      <c r="C122" s="204" t="s">
        <v>211</v>
      </c>
      <c r="D122" s="204" t="s">
        <v>132</v>
      </c>
      <c r="E122" s="205" t="s">
        <v>212</v>
      </c>
      <c r="F122" s="206" t="s">
        <v>213</v>
      </c>
      <c r="G122" s="207" t="s">
        <v>135</v>
      </c>
      <c r="H122" s="208">
        <v>67.099999999999994</v>
      </c>
      <c r="I122" s="209"/>
      <c r="J122" s="210">
        <f>ROUND(I122*H122,2)</f>
        <v>0</v>
      </c>
      <c r="K122" s="206" t="s">
        <v>136</v>
      </c>
      <c r="L122" s="44"/>
      <c r="M122" s="211" t="s">
        <v>19</v>
      </c>
      <c r="N122" s="212" t="s">
        <v>45</v>
      </c>
      <c r="O122" s="84"/>
      <c r="P122" s="213">
        <f>O122*H122</f>
        <v>0</v>
      </c>
      <c r="Q122" s="213">
        <v>0.34499999999999997</v>
      </c>
      <c r="R122" s="213">
        <f>Q122*H122</f>
        <v>23.149499999999996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137</v>
      </c>
      <c r="AT122" s="215" t="s">
        <v>132</v>
      </c>
      <c r="AU122" s="215" t="s">
        <v>84</v>
      </c>
      <c r="AY122" s="17" t="s">
        <v>130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82</v>
      </c>
      <c r="BK122" s="216">
        <f>ROUND(I122*H122,2)</f>
        <v>0</v>
      </c>
      <c r="BL122" s="17" t="s">
        <v>137</v>
      </c>
      <c r="BM122" s="215" t="s">
        <v>214</v>
      </c>
    </row>
    <row r="123" s="2" customFormat="1">
      <c r="A123" s="38"/>
      <c r="B123" s="39"/>
      <c r="C123" s="40"/>
      <c r="D123" s="217" t="s">
        <v>139</v>
      </c>
      <c r="E123" s="40"/>
      <c r="F123" s="218" t="s">
        <v>215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139</v>
      </c>
      <c r="AU123" s="17" t="s">
        <v>84</v>
      </c>
    </row>
    <row r="124" s="13" customFormat="1">
      <c r="A124" s="13"/>
      <c r="B124" s="222"/>
      <c r="C124" s="223"/>
      <c r="D124" s="224" t="s">
        <v>146</v>
      </c>
      <c r="E124" s="225" t="s">
        <v>19</v>
      </c>
      <c r="F124" s="226" t="s">
        <v>216</v>
      </c>
      <c r="G124" s="223"/>
      <c r="H124" s="227">
        <v>67.099999999999994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146</v>
      </c>
      <c r="AU124" s="233" t="s">
        <v>84</v>
      </c>
      <c r="AV124" s="13" t="s">
        <v>84</v>
      </c>
      <c r="AW124" s="13" t="s">
        <v>35</v>
      </c>
      <c r="AX124" s="13" t="s">
        <v>74</v>
      </c>
      <c r="AY124" s="233" t="s">
        <v>130</v>
      </c>
    </row>
    <row r="125" s="14" customFormat="1">
      <c r="A125" s="14"/>
      <c r="B125" s="234"/>
      <c r="C125" s="235"/>
      <c r="D125" s="224" t="s">
        <v>146</v>
      </c>
      <c r="E125" s="236" t="s">
        <v>19</v>
      </c>
      <c r="F125" s="237" t="s">
        <v>149</v>
      </c>
      <c r="G125" s="235"/>
      <c r="H125" s="238">
        <v>67.099999999999994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146</v>
      </c>
      <c r="AU125" s="244" t="s">
        <v>84</v>
      </c>
      <c r="AV125" s="14" t="s">
        <v>137</v>
      </c>
      <c r="AW125" s="14" t="s">
        <v>35</v>
      </c>
      <c r="AX125" s="14" t="s">
        <v>82</v>
      </c>
      <c r="AY125" s="244" t="s">
        <v>130</v>
      </c>
    </row>
    <row r="126" s="2" customFormat="1" ht="21.75" customHeight="1">
      <c r="A126" s="38"/>
      <c r="B126" s="39"/>
      <c r="C126" s="204" t="s">
        <v>8</v>
      </c>
      <c r="D126" s="204" t="s">
        <v>132</v>
      </c>
      <c r="E126" s="205" t="s">
        <v>217</v>
      </c>
      <c r="F126" s="206" t="s">
        <v>218</v>
      </c>
      <c r="G126" s="207" t="s">
        <v>135</v>
      </c>
      <c r="H126" s="208">
        <v>1158.3</v>
      </c>
      <c r="I126" s="209"/>
      <c r="J126" s="210">
        <f>ROUND(I126*H126,2)</f>
        <v>0</v>
      </c>
      <c r="K126" s="206" t="s">
        <v>136</v>
      </c>
      <c r="L126" s="44"/>
      <c r="M126" s="211" t="s">
        <v>19</v>
      </c>
      <c r="N126" s="212" t="s">
        <v>45</v>
      </c>
      <c r="O126" s="84"/>
      <c r="P126" s="213">
        <f>O126*H126</f>
        <v>0</v>
      </c>
      <c r="Q126" s="213">
        <v>0.41399999999999998</v>
      </c>
      <c r="R126" s="213">
        <f>Q126*H126</f>
        <v>479.53619999999995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137</v>
      </c>
      <c r="AT126" s="215" t="s">
        <v>132</v>
      </c>
      <c r="AU126" s="215" t="s">
        <v>84</v>
      </c>
      <c r="AY126" s="17" t="s">
        <v>130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82</v>
      </c>
      <c r="BK126" s="216">
        <f>ROUND(I126*H126,2)</f>
        <v>0</v>
      </c>
      <c r="BL126" s="17" t="s">
        <v>137</v>
      </c>
      <c r="BM126" s="215" t="s">
        <v>219</v>
      </c>
    </row>
    <row r="127" s="2" customFormat="1">
      <c r="A127" s="38"/>
      <c r="B127" s="39"/>
      <c r="C127" s="40"/>
      <c r="D127" s="217" t="s">
        <v>139</v>
      </c>
      <c r="E127" s="40"/>
      <c r="F127" s="218" t="s">
        <v>220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139</v>
      </c>
      <c r="AU127" s="17" t="s">
        <v>84</v>
      </c>
    </row>
    <row r="128" s="2" customFormat="1" ht="21.75" customHeight="1">
      <c r="A128" s="38"/>
      <c r="B128" s="39"/>
      <c r="C128" s="204" t="s">
        <v>221</v>
      </c>
      <c r="D128" s="204" t="s">
        <v>132</v>
      </c>
      <c r="E128" s="205" t="s">
        <v>222</v>
      </c>
      <c r="F128" s="206" t="s">
        <v>223</v>
      </c>
      <c r="G128" s="207" t="s">
        <v>135</v>
      </c>
      <c r="H128" s="208">
        <v>60.5</v>
      </c>
      <c r="I128" s="209"/>
      <c r="J128" s="210">
        <f>ROUND(I128*H128,2)</f>
        <v>0</v>
      </c>
      <c r="K128" s="206" t="s">
        <v>136</v>
      </c>
      <c r="L128" s="44"/>
      <c r="M128" s="211" t="s">
        <v>19</v>
      </c>
      <c r="N128" s="212" t="s">
        <v>45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137</v>
      </c>
      <c r="AT128" s="215" t="s">
        <v>132</v>
      </c>
      <c r="AU128" s="215" t="s">
        <v>84</v>
      </c>
      <c r="AY128" s="17" t="s">
        <v>130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82</v>
      </c>
      <c r="BK128" s="216">
        <f>ROUND(I128*H128,2)</f>
        <v>0</v>
      </c>
      <c r="BL128" s="17" t="s">
        <v>137</v>
      </c>
      <c r="BM128" s="215" t="s">
        <v>224</v>
      </c>
    </row>
    <row r="129" s="2" customFormat="1">
      <c r="A129" s="38"/>
      <c r="B129" s="39"/>
      <c r="C129" s="40"/>
      <c r="D129" s="217" t="s">
        <v>139</v>
      </c>
      <c r="E129" s="40"/>
      <c r="F129" s="218" t="s">
        <v>225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139</v>
      </c>
      <c r="AU129" s="17" t="s">
        <v>84</v>
      </c>
    </row>
    <row r="130" s="2" customFormat="1" ht="24.15" customHeight="1">
      <c r="A130" s="38"/>
      <c r="B130" s="39"/>
      <c r="C130" s="204" t="s">
        <v>226</v>
      </c>
      <c r="D130" s="204" t="s">
        <v>132</v>
      </c>
      <c r="E130" s="205" t="s">
        <v>227</v>
      </c>
      <c r="F130" s="206" t="s">
        <v>228</v>
      </c>
      <c r="G130" s="207" t="s">
        <v>135</v>
      </c>
      <c r="H130" s="208">
        <v>2716.1999999999998</v>
      </c>
      <c r="I130" s="209"/>
      <c r="J130" s="210">
        <f>ROUND(I130*H130,2)</f>
        <v>0</v>
      </c>
      <c r="K130" s="206" t="s">
        <v>136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0.47499999999999998</v>
      </c>
      <c r="R130" s="213">
        <f>Q130*H130</f>
        <v>1290.1949999999999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137</v>
      </c>
      <c r="AT130" s="215" t="s">
        <v>132</v>
      </c>
      <c r="AU130" s="215" t="s">
        <v>84</v>
      </c>
      <c r="AY130" s="17" t="s">
        <v>130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137</v>
      </c>
      <c r="BM130" s="215" t="s">
        <v>229</v>
      </c>
    </row>
    <row r="131" s="2" customFormat="1">
      <c r="A131" s="38"/>
      <c r="B131" s="39"/>
      <c r="C131" s="40"/>
      <c r="D131" s="217" t="s">
        <v>139</v>
      </c>
      <c r="E131" s="40"/>
      <c r="F131" s="218" t="s">
        <v>230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84</v>
      </c>
    </row>
    <row r="132" s="13" customFormat="1">
      <c r="A132" s="13"/>
      <c r="B132" s="222"/>
      <c r="C132" s="223"/>
      <c r="D132" s="224" t="s">
        <v>146</v>
      </c>
      <c r="E132" s="225" t="s">
        <v>19</v>
      </c>
      <c r="F132" s="226" t="s">
        <v>231</v>
      </c>
      <c r="G132" s="223"/>
      <c r="H132" s="227">
        <v>2716.1999999999998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146</v>
      </c>
      <c r="AU132" s="233" t="s">
        <v>84</v>
      </c>
      <c r="AV132" s="13" t="s">
        <v>84</v>
      </c>
      <c r="AW132" s="13" t="s">
        <v>35</v>
      </c>
      <c r="AX132" s="13" t="s">
        <v>82</v>
      </c>
      <c r="AY132" s="233" t="s">
        <v>130</v>
      </c>
    </row>
    <row r="133" s="2" customFormat="1" ht="24.15" customHeight="1">
      <c r="A133" s="38"/>
      <c r="B133" s="39"/>
      <c r="C133" s="204" t="s">
        <v>232</v>
      </c>
      <c r="D133" s="204" t="s">
        <v>132</v>
      </c>
      <c r="E133" s="205" t="s">
        <v>233</v>
      </c>
      <c r="F133" s="206" t="s">
        <v>234</v>
      </c>
      <c r="G133" s="207" t="s">
        <v>135</v>
      </c>
      <c r="H133" s="208">
        <v>932</v>
      </c>
      <c r="I133" s="209"/>
      <c r="J133" s="210">
        <f>ROUND(I133*H133,2)</f>
        <v>0</v>
      </c>
      <c r="K133" s="206" t="s">
        <v>136</v>
      </c>
      <c r="L133" s="44"/>
      <c r="M133" s="211" t="s">
        <v>19</v>
      </c>
      <c r="N133" s="212" t="s">
        <v>45</v>
      </c>
      <c r="O133" s="84"/>
      <c r="P133" s="213">
        <f>O133*H133</f>
        <v>0</v>
      </c>
      <c r="Q133" s="213">
        <v>0.13188</v>
      </c>
      <c r="R133" s="213">
        <f>Q133*H133</f>
        <v>122.91216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137</v>
      </c>
      <c r="AT133" s="215" t="s">
        <v>132</v>
      </c>
      <c r="AU133" s="215" t="s">
        <v>84</v>
      </c>
      <c r="AY133" s="17" t="s">
        <v>130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82</v>
      </c>
      <c r="BK133" s="216">
        <f>ROUND(I133*H133,2)</f>
        <v>0</v>
      </c>
      <c r="BL133" s="17" t="s">
        <v>137</v>
      </c>
      <c r="BM133" s="215" t="s">
        <v>235</v>
      </c>
    </row>
    <row r="134" s="2" customFormat="1">
      <c r="A134" s="38"/>
      <c r="B134" s="39"/>
      <c r="C134" s="40"/>
      <c r="D134" s="217" t="s">
        <v>139</v>
      </c>
      <c r="E134" s="40"/>
      <c r="F134" s="218" t="s">
        <v>236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139</v>
      </c>
      <c r="AU134" s="17" t="s">
        <v>84</v>
      </c>
    </row>
    <row r="135" s="2" customFormat="1" ht="24.15" customHeight="1">
      <c r="A135" s="38"/>
      <c r="B135" s="39"/>
      <c r="C135" s="204" t="s">
        <v>237</v>
      </c>
      <c r="D135" s="204" t="s">
        <v>132</v>
      </c>
      <c r="E135" s="205" t="s">
        <v>238</v>
      </c>
      <c r="F135" s="206" t="s">
        <v>239</v>
      </c>
      <c r="G135" s="207" t="s">
        <v>135</v>
      </c>
      <c r="H135" s="208">
        <v>998</v>
      </c>
      <c r="I135" s="209"/>
      <c r="J135" s="210">
        <f>ROUND(I135*H135,2)</f>
        <v>0</v>
      </c>
      <c r="K135" s="206" t="s">
        <v>136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0.22616</v>
      </c>
      <c r="R135" s="213">
        <f>Q135*H135</f>
        <v>225.70768000000001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137</v>
      </c>
      <c r="AT135" s="215" t="s">
        <v>132</v>
      </c>
      <c r="AU135" s="215" t="s">
        <v>84</v>
      </c>
      <c r="AY135" s="17" t="s">
        <v>130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137</v>
      </c>
      <c r="BM135" s="215" t="s">
        <v>240</v>
      </c>
    </row>
    <row r="136" s="2" customFormat="1">
      <c r="A136" s="38"/>
      <c r="B136" s="39"/>
      <c r="C136" s="40"/>
      <c r="D136" s="217" t="s">
        <v>139</v>
      </c>
      <c r="E136" s="40"/>
      <c r="F136" s="218" t="s">
        <v>241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139</v>
      </c>
      <c r="AU136" s="17" t="s">
        <v>84</v>
      </c>
    </row>
    <row r="137" s="2" customFormat="1" ht="16.5" customHeight="1">
      <c r="A137" s="38"/>
      <c r="B137" s="39"/>
      <c r="C137" s="204" t="s">
        <v>242</v>
      </c>
      <c r="D137" s="204" t="s">
        <v>132</v>
      </c>
      <c r="E137" s="205" t="s">
        <v>243</v>
      </c>
      <c r="F137" s="206" t="s">
        <v>244</v>
      </c>
      <c r="G137" s="207" t="s">
        <v>135</v>
      </c>
      <c r="H137" s="208">
        <v>932</v>
      </c>
      <c r="I137" s="209"/>
      <c r="J137" s="210">
        <f>ROUND(I137*H137,2)</f>
        <v>0</v>
      </c>
      <c r="K137" s="206" t="s">
        <v>136</v>
      </c>
      <c r="L137" s="44"/>
      <c r="M137" s="211" t="s">
        <v>19</v>
      </c>
      <c r="N137" s="212" t="s">
        <v>45</v>
      </c>
      <c r="O137" s="84"/>
      <c r="P137" s="213">
        <f>O137*H137</f>
        <v>0</v>
      </c>
      <c r="Q137" s="213">
        <v>0.00051000000000000004</v>
      </c>
      <c r="R137" s="213">
        <f>Q137*H137</f>
        <v>0.47532000000000002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137</v>
      </c>
      <c r="AT137" s="215" t="s">
        <v>132</v>
      </c>
      <c r="AU137" s="215" t="s">
        <v>84</v>
      </c>
      <c r="AY137" s="17" t="s">
        <v>130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137</v>
      </c>
      <c r="BM137" s="215" t="s">
        <v>245</v>
      </c>
    </row>
    <row r="138" s="2" customFormat="1">
      <c r="A138" s="38"/>
      <c r="B138" s="39"/>
      <c r="C138" s="40"/>
      <c r="D138" s="217" t="s">
        <v>139</v>
      </c>
      <c r="E138" s="40"/>
      <c r="F138" s="218" t="s">
        <v>246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139</v>
      </c>
      <c r="AU138" s="17" t="s">
        <v>84</v>
      </c>
    </row>
    <row r="139" s="2" customFormat="1" ht="16.5" customHeight="1">
      <c r="A139" s="38"/>
      <c r="B139" s="39"/>
      <c r="C139" s="204" t="s">
        <v>7</v>
      </c>
      <c r="D139" s="204" t="s">
        <v>132</v>
      </c>
      <c r="E139" s="205" t="s">
        <v>247</v>
      </c>
      <c r="F139" s="206" t="s">
        <v>248</v>
      </c>
      <c r="G139" s="207" t="s">
        <v>135</v>
      </c>
      <c r="H139" s="208">
        <v>932</v>
      </c>
      <c r="I139" s="209"/>
      <c r="J139" s="210">
        <f>ROUND(I139*H139,2)</f>
        <v>0</v>
      </c>
      <c r="K139" s="206" t="s">
        <v>136</v>
      </c>
      <c r="L139" s="44"/>
      <c r="M139" s="211" t="s">
        <v>19</v>
      </c>
      <c r="N139" s="212" t="s">
        <v>45</v>
      </c>
      <c r="O139" s="84"/>
      <c r="P139" s="213">
        <f>O139*H139</f>
        <v>0</v>
      </c>
      <c r="Q139" s="213">
        <v>0.00051000000000000004</v>
      </c>
      <c r="R139" s="213">
        <f>Q139*H139</f>
        <v>0.47532000000000002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137</v>
      </c>
      <c r="AT139" s="215" t="s">
        <v>132</v>
      </c>
      <c r="AU139" s="215" t="s">
        <v>84</v>
      </c>
      <c r="AY139" s="17" t="s">
        <v>130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82</v>
      </c>
      <c r="BK139" s="216">
        <f>ROUND(I139*H139,2)</f>
        <v>0</v>
      </c>
      <c r="BL139" s="17" t="s">
        <v>137</v>
      </c>
      <c r="BM139" s="215" t="s">
        <v>249</v>
      </c>
    </row>
    <row r="140" s="2" customFormat="1">
      <c r="A140" s="38"/>
      <c r="B140" s="39"/>
      <c r="C140" s="40"/>
      <c r="D140" s="217" t="s">
        <v>139</v>
      </c>
      <c r="E140" s="40"/>
      <c r="F140" s="218" t="s">
        <v>250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139</v>
      </c>
      <c r="AU140" s="17" t="s">
        <v>84</v>
      </c>
    </row>
    <row r="141" s="2" customFormat="1" ht="24.15" customHeight="1">
      <c r="A141" s="38"/>
      <c r="B141" s="39"/>
      <c r="C141" s="204" t="s">
        <v>251</v>
      </c>
      <c r="D141" s="204" t="s">
        <v>132</v>
      </c>
      <c r="E141" s="205" t="s">
        <v>252</v>
      </c>
      <c r="F141" s="206" t="s">
        <v>253</v>
      </c>
      <c r="G141" s="207" t="s">
        <v>135</v>
      </c>
      <c r="H141" s="208">
        <v>932</v>
      </c>
      <c r="I141" s="209"/>
      <c r="J141" s="210">
        <f>ROUND(I141*H141,2)</f>
        <v>0</v>
      </c>
      <c r="K141" s="206" t="s">
        <v>136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0.10373</v>
      </c>
      <c r="R141" s="213">
        <f>Q141*H141</f>
        <v>96.676360000000003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137</v>
      </c>
      <c r="AT141" s="215" t="s">
        <v>132</v>
      </c>
      <c r="AU141" s="215" t="s">
        <v>84</v>
      </c>
      <c r="AY141" s="17" t="s">
        <v>130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137</v>
      </c>
      <c r="BM141" s="215" t="s">
        <v>254</v>
      </c>
    </row>
    <row r="142" s="2" customFormat="1">
      <c r="A142" s="38"/>
      <c r="B142" s="39"/>
      <c r="C142" s="40"/>
      <c r="D142" s="217" t="s">
        <v>139</v>
      </c>
      <c r="E142" s="40"/>
      <c r="F142" s="218" t="s">
        <v>255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139</v>
      </c>
      <c r="AU142" s="17" t="s">
        <v>84</v>
      </c>
    </row>
    <row r="143" s="2" customFormat="1" ht="37.8" customHeight="1">
      <c r="A143" s="38"/>
      <c r="B143" s="39"/>
      <c r="C143" s="204" t="s">
        <v>256</v>
      </c>
      <c r="D143" s="204" t="s">
        <v>132</v>
      </c>
      <c r="E143" s="205" t="s">
        <v>257</v>
      </c>
      <c r="F143" s="206" t="s">
        <v>258</v>
      </c>
      <c r="G143" s="207" t="s">
        <v>135</v>
      </c>
      <c r="H143" s="208">
        <v>60.5</v>
      </c>
      <c r="I143" s="209"/>
      <c r="J143" s="210">
        <f>ROUND(I143*H143,2)</f>
        <v>0</v>
      </c>
      <c r="K143" s="206" t="s">
        <v>136</v>
      </c>
      <c r="L143" s="44"/>
      <c r="M143" s="211" t="s">
        <v>19</v>
      </c>
      <c r="N143" s="212" t="s">
        <v>45</v>
      </c>
      <c r="O143" s="84"/>
      <c r="P143" s="213">
        <f>O143*H143</f>
        <v>0</v>
      </c>
      <c r="Q143" s="213">
        <v>0.11162</v>
      </c>
      <c r="R143" s="213">
        <f>Q143*H143</f>
        <v>6.7530099999999997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137</v>
      </c>
      <c r="AT143" s="215" t="s">
        <v>132</v>
      </c>
      <c r="AU143" s="215" t="s">
        <v>84</v>
      </c>
      <c r="AY143" s="17" t="s">
        <v>130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82</v>
      </c>
      <c r="BK143" s="216">
        <f>ROUND(I143*H143,2)</f>
        <v>0</v>
      </c>
      <c r="BL143" s="17" t="s">
        <v>137</v>
      </c>
      <c r="BM143" s="215" t="s">
        <v>259</v>
      </c>
    </row>
    <row r="144" s="2" customFormat="1">
      <c r="A144" s="38"/>
      <c r="B144" s="39"/>
      <c r="C144" s="40"/>
      <c r="D144" s="217" t="s">
        <v>139</v>
      </c>
      <c r="E144" s="40"/>
      <c r="F144" s="218" t="s">
        <v>260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139</v>
      </c>
      <c r="AU144" s="17" t="s">
        <v>84</v>
      </c>
    </row>
    <row r="145" s="13" customFormat="1">
      <c r="A145" s="13"/>
      <c r="B145" s="222"/>
      <c r="C145" s="223"/>
      <c r="D145" s="224" t="s">
        <v>146</v>
      </c>
      <c r="E145" s="225" t="s">
        <v>19</v>
      </c>
      <c r="F145" s="226" t="s">
        <v>261</v>
      </c>
      <c r="G145" s="223"/>
      <c r="H145" s="227">
        <v>60.5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146</v>
      </c>
      <c r="AU145" s="233" t="s">
        <v>84</v>
      </c>
      <c r="AV145" s="13" t="s">
        <v>84</v>
      </c>
      <c r="AW145" s="13" t="s">
        <v>35</v>
      </c>
      <c r="AX145" s="13" t="s">
        <v>82</v>
      </c>
      <c r="AY145" s="233" t="s">
        <v>130</v>
      </c>
    </row>
    <row r="146" s="2" customFormat="1" ht="16.5" customHeight="1">
      <c r="A146" s="38"/>
      <c r="B146" s="39"/>
      <c r="C146" s="245" t="s">
        <v>262</v>
      </c>
      <c r="D146" s="245" t="s">
        <v>194</v>
      </c>
      <c r="E146" s="246" t="s">
        <v>263</v>
      </c>
      <c r="F146" s="247" t="s">
        <v>264</v>
      </c>
      <c r="G146" s="248" t="s">
        <v>135</v>
      </c>
      <c r="H146" s="249">
        <v>58.299999999999997</v>
      </c>
      <c r="I146" s="250"/>
      <c r="J146" s="251">
        <f>ROUND(I146*H146,2)</f>
        <v>0</v>
      </c>
      <c r="K146" s="247" t="s">
        <v>136</v>
      </c>
      <c r="L146" s="252"/>
      <c r="M146" s="253" t="s">
        <v>19</v>
      </c>
      <c r="N146" s="254" t="s">
        <v>45</v>
      </c>
      <c r="O146" s="84"/>
      <c r="P146" s="213">
        <f>O146*H146</f>
        <v>0</v>
      </c>
      <c r="Q146" s="213">
        <v>0.152</v>
      </c>
      <c r="R146" s="213">
        <f>Q146*H146</f>
        <v>8.8615999999999993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176</v>
      </c>
      <c r="AT146" s="215" t="s">
        <v>194</v>
      </c>
      <c r="AU146" s="215" t="s">
        <v>84</v>
      </c>
      <c r="AY146" s="17" t="s">
        <v>130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82</v>
      </c>
      <c r="BK146" s="216">
        <f>ROUND(I146*H146,2)</f>
        <v>0</v>
      </c>
      <c r="BL146" s="17" t="s">
        <v>137</v>
      </c>
      <c r="BM146" s="215" t="s">
        <v>265</v>
      </c>
    </row>
    <row r="147" s="2" customFormat="1" ht="16.5" customHeight="1">
      <c r="A147" s="38"/>
      <c r="B147" s="39"/>
      <c r="C147" s="245" t="s">
        <v>266</v>
      </c>
      <c r="D147" s="245" t="s">
        <v>194</v>
      </c>
      <c r="E147" s="246" t="s">
        <v>267</v>
      </c>
      <c r="F147" s="247" t="s">
        <v>268</v>
      </c>
      <c r="G147" s="248" t="s">
        <v>135</v>
      </c>
      <c r="H147" s="249">
        <v>1</v>
      </c>
      <c r="I147" s="250"/>
      <c r="J147" s="251">
        <f>ROUND(I147*H147,2)</f>
        <v>0</v>
      </c>
      <c r="K147" s="247" t="s">
        <v>136</v>
      </c>
      <c r="L147" s="252"/>
      <c r="M147" s="253" t="s">
        <v>19</v>
      </c>
      <c r="N147" s="254" t="s">
        <v>45</v>
      </c>
      <c r="O147" s="84"/>
      <c r="P147" s="213">
        <f>O147*H147</f>
        <v>0</v>
      </c>
      <c r="Q147" s="213">
        <v>0.152</v>
      </c>
      <c r="R147" s="213">
        <f>Q147*H147</f>
        <v>0.152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176</v>
      </c>
      <c r="AT147" s="215" t="s">
        <v>194</v>
      </c>
      <c r="AU147" s="215" t="s">
        <v>84</v>
      </c>
      <c r="AY147" s="17" t="s">
        <v>130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82</v>
      </c>
      <c r="BK147" s="216">
        <f>ROUND(I147*H147,2)</f>
        <v>0</v>
      </c>
      <c r="BL147" s="17" t="s">
        <v>137</v>
      </c>
      <c r="BM147" s="215" t="s">
        <v>269</v>
      </c>
    </row>
    <row r="148" s="2" customFormat="1" ht="16.5" customHeight="1">
      <c r="A148" s="38"/>
      <c r="B148" s="39"/>
      <c r="C148" s="245" t="s">
        <v>270</v>
      </c>
      <c r="D148" s="245" t="s">
        <v>194</v>
      </c>
      <c r="E148" s="246" t="s">
        <v>271</v>
      </c>
      <c r="F148" s="247" t="s">
        <v>272</v>
      </c>
      <c r="G148" s="248" t="s">
        <v>135</v>
      </c>
      <c r="H148" s="249">
        <v>2.2000000000000002</v>
      </c>
      <c r="I148" s="250"/>
      <c r="J148" s="251">
        <f>ROUND(I148*H148,2)</f>
        <v>0</v>
      </c>
      <c r="K148" s="247" t="s">
        <v>136</v>
      </c>
      <c r="L148" s="252"/>
      <c r="M148" s="253" t="s">
        <v>19</v>
      </c>
      <c r="N148" s="254" t="s">
        <v>45</v>
      </c>
      <c r="O148" s="84"/>
      <c r="P148" s="213">
        <f>O148*H148</f>
        <v>0</v>
      </c>
      <c r="Q148" s="213">
        <v>0.17599999999999999</v>
      </c>
      <c r="R148" s="213">
        <f>Q148*H148</f>
        <v>0.38719999999999999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176</v>
      </c>
      <c r="AT148" s="215" t="s">
        <v>194</v>
      </c>
      <c r="AU148" s="215" t="s">
        <v>84</v>
      </c>
      <c r="AY148" s="17" t="s">
        <v>130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82</v>
      </c>
      <c r="BK148" s="216">
        <f>ROUND(I148*H148,2)</f>
        <v>0</v>
      </c>
      <c r="BL148" s="17" t="s">
        <v>137</v>
      </c>
      <c r="BM148" s="215" t="s">
        <v>273</v>
      </c>
    </row>
    <row r="149" s="2" customFormat="1" ht="37.8" customHeight="1">
      <c r="A149" s="38"/>
      <c r="B149" s="39"/>
      <c r="C149" s="204" t="s">
        <v>274</v>
      </c>
      <c r="D149" s="204" t="s">
        <v>132</v>
      </c>
      <c r="E149" s="205" t="s">
        <v>275</v>
      </c>
      <c r="F149" s="206" t="s">
        <v>276</v>
      </c>
      <c r="G149" s="207" t="s">
        <v>135</v>
      </c>
      <c r="H149" s="208">
        <v>61</v>
      </c>
      <c r="I149" s="209"/>
      <c r="J149" s="210">
        <f>ROUND(I149*H149,2)</f>
        <v>0</v>
      </c>
      <c r="K149" s="206" t="s">
        <v>136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0.098000000000000004</v>
      </c>
      <c r="R149" s="213">
        <f>Q149*H149</f>
        <v>5.9780000000000006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137</v>
      </c>
      <c r="AT149" s="215" t="s">
        <v>132</v>
      </c>
      <c r="AU149" s="215" t="s">
        <v>84</v>
      </c>
      <c r="AY149" s="17" t="s">
        <v>130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137</v>
      </c>
      <c r="BM149" s="215" t="s">
        <v>277</v>
      </c>
    </row>
    <row r="150" s="2" customFormat="1">
      <c r="A150" s="38"/>
      <c r="B150" s="39"/>
      <c r="C150" s="40"/>
      <c r="D150" s="217" t="s">
        <v>139</v>
      </c>
      <c r="E150" s="40"/>
      <c r="F150" s="218" t="s">
        <v>278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139</v>
      </c>
      <c r="AU150" s="17" t="s">
        <v>84</v>
      </c>
    </row>
    <row r="151" s="13" customFormat="1">
      <c r="A151" s="13"/>
      <c r="B151" s="222"/>
      <c r="C151" s="223"/>
      <c r="D151" s="224" t="s">
        <v>146</v>
      </c>
      <c r="E151" s="225" t="s">
        <v>19</v>
      </c>
      <c r="F151" s="226" t="s">
        <v>279</v>
      </c>
      <c r="G151" s="223"/>
      <c r="H151" s="227">
        <v>61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146</v>
      </c>
      <c r="AU151" s="233" t="s">
        <v>84</v>
      </c>
      <c r="AV151" s="13" t="s">
        <v>84</v>
      </c>
      <c r="AW151" s="13" t="s">
        <v>35</v>
      </c>
      <c r="AX151" s="13" t="s">
        <v>82</v>
      </c>
      <c r="AY151" s="233" t="s">
        <v>130</v>
      </c>
    </row>
    <row r="152" s="2" customFormat="1" ht="16.5" customHeight="1">
      <c r="A152" s="38"/>
      <c r="B152" s="39"/>
      <c r="C152" s="245" t="s">
        <v>280</v>
      </c>
      <c r="D152" s="245" t="s">
        <v>194</v>
      </c>
      <c r="E152" s="246" t="s">
        <v>281</v>
      </c>
      <c r="F152" s="247" t="s">
        <v>282</v>
      </c>
      <c r="G152" s="248" t="s">
        <v>135</v>
      </c>
      <c r="H152" s="249">
        <v>61</v>
      </c>
      <c r="I152" s="250"/>
      <c r="J152" s="251">
        <f>ROUND(I152*H152,2)</f>
        <v>0</v>
      </c>
      <c r="K152" s="247" t="s">
        <v>136</v>
      </c>
      <c r="L152" s="252"/>
      <c r="M152" s="253" t="s">
        <v>19</v>
      </c>
      <c r="N152" s="254" t="s">
        <v>45</v>
      </c>
      <c r="O152" s="84"/>
      <c r="P152" s="213">
        <f>O152*H152</f>
        <v>0</v>
      </c>
      <c r="Q152" s="213">
        <v>0.027</v>
      </c>
      <c r="R152" s="213">
        <f>Q152*H152</f>
        <v>1.647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176</v>
      </c>
      <c r="AT152" s="215" t="s">
        <v>194</v>
      </c>
      <c r="AU152" s="215" t="s">
        <v>84</v>
      </c>
      <c r="AY152" s="17" t="s">
        <v>130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82</v>
      </c>
      <c r="BK152" s="216">
        <f>ROUND(I152*H152,2)</f>
        <v>0</v>
      </c>
      <c r="BL152" s="17" t="s">
        <v>137</v>
      </c>
      <c r="BM152" s="215" t="s">
        <v>283</v>
      </c>
    </row>
    <row r="153" s="12" customFormat="1" ht="22.8" customHeight="1">
      <c r="A153" s="12"/>
      <c r="B153" s="188"/>
      <c r="C153" s="189"/>
      <c r="D153" s="190" t="s">
        <v>73</v>
      </c>
      <c r="E153" s="202" t="s">
        <v>176</v>
      </c>
      <c r="F153" s="202" t="s">
        <v>284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SUM(P154:P162)</f>
        <v>0</v>
      </c>
      <c r="Q153" s="196"/>
      <c r="R153" s="197">
        <f>SUM(R154:R162)</f>
        <v>9.1428799999999999</v>
      </c>
      <c r="S153" s="196"/>
      <c r="T153" s="198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82</v>
      </c>
      <c r="AT153" s="200" t="s">
        <v>73</v>
      </c>
      <c r="AU153" s="200" t="s">
        <v>82</v>
      </c>
      <c r="AY153" s="199" t="s">
        <v>130</v>
      </c>
      <c r="BK153" s="201">
        <f>SUM(BK154:BK162)</f>
        <v>0</v>
      </c>
    </row>
    <row r="154" s="2" customFormat="1" ht="16.5" customHeight="1">
      <c r="A154" s="38"/>
      <c r="B154" s="39"/>
      <c r="C154" s="204" t="s">
        <v>285</v>
      </c>
      <c r="D154" s="204" t="s">
        <v>132</v>
      </c>
      <c r="E154" s="205" t="s">
        <v>286</v>
      </c>
      <c r="F154" s="206" t="s">
        <v>287</v>
      </c>
      <c r="G154" s="207" t="s">
        <v>288</v>
      </c>
      <c r="H154" s="208">
        <v>8</v>
      </c>
      <c r="I154" s="209"/>
      <c r="J154" s="210">
        <f>ROUND(I154*H154,2)</f>
        <v>0</v>
      </c>
      <c r="K154" s="206" t="s">
        <v>289</v>
      </c>
      <c r="L154" s="44"/>
      <c r="M154" s="211" t="s">
        <v>19</v>
      </c>
      <c r="N154" s="212" t="s">
        <v>45</v>
      </c>
      <c r="O154" s="84"/>
      <c r="P154" s="213">
        <f>O154*H154</f>
        <v>0</v>
      </c>
      <c r="Q154" s="213">
        <v>0.14494000000000001</v>
      </c>
      <c r="R154" s="213">
        <f>Q154*H154</f>
        <v>1.1595200000000001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137</v>
      </c>
      <c r="AT154" s="215" t="s">
        <v>132</v>
      </c>
      <c r="AU154" s="215" t="s">
        <v>84</v>
      </c>
      <c r="AY154" s="17" t="s">
        <v>130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82</v>
      </c>
      <c r="BK154" s="216">
        <f>ROUND(I154*H154,2)</f>
        <v>0</v>
      </c>
      <c r="BL154" s="17" t="s">
        <v>137</v>
      </c>
      <c r="BM154" s="215" t="s">
        <v>290</v>
      </c>
    </row>
    <row r="155" s="2" customFormat="1">
      <c r="A155" s="38"/>
      <c r="B155" s="39"/>
      <c r="C155" s="40"/>
      <c r="D155" s="217" t="s">
        <v>139</v>
      </c>
      <c r="E155" s="40"/>
      <c r="F155" s="218" t="s">
        <v>291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139</v>
      </c>
      <c r="AU155" s="17" t="s">
        <v>84</v>
      </c>
    </row>
    <row r="156" s="2" customFormat="1" ht="21.75" customHeight="1">
      <c r="A156" s="38"/>
      <c r="B156" s="39"/>
      <c r="C156" s="245" t="s">
        <v>292</v>
      </c>
      <c r="D156" s="245" t="s">
        <v>194</v>
      </c>
      <c r="E156" s="246" t="s">
        <v>293</v>
      </c>
      <c r="F156" s="247" t="s">
        <v>294</v>
      </c>
      <c r="G156" s="248" t="s">
        <v>288</v>
      </c>
      <c r="H156" s="249">
        <v>8</v>
      </c>
      <c r="I156" s="250"/>
      <c r="J156" s="251">
        <f>ROUND(I156*H156,2)</f>
        <v>0</v>
      </c>
      <c r="K156" s="247" t="s">
        <v>136</v>
      </c>
      <c r="L156" s="252"/>
      <c r="M156" s="253" t="s">
        <v>19</v>
      </c>
      <c r="N156" s="254" t="s">
        <v>45</v>
      </c>
      <c r="O156" s="84"/>
      <c r="P156" s="213">
        <f>O156*H156</f>
        <v>0</v>
      </c>
      <c r="Q156" s="213">
        <v>0.0114</v>
      </c>
      <c r="R156" s="213">
        <f>Q156*H156</f>
        <v>0.091200000000000003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176</v>
      </c>
      <c r="AT156" s="215" t="s">
        <v>194</v>
      </c>
      <c r="AU156" s="215" t="s">
        <v>84</v>
      </c>
      <c r="AY156" s="17" t="s">
        <v>130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82</v>
      </c>
      <c r="BK156" s="216">
        <f>ROUND(I156*H156,2)</f>
        <v>0</v>
      </c>
      <c r="BL156" s="17" t="s">
        <v>137</v>
      </c>
      <c r="BM156" s="215" t="s">
        <v>295</v>
      </c>
    </row>
    <row r="157" s="2" customFormat="1" ht="16.5" customHeight="1">
      <c r="A157" s="38"/>
      <c r="B157" s="39"/>
      <c r="C157" s="245" t="s">
        <v>296</v>
      </c>
      <c r="D157" s="245" t="s">
        <v>194</v>
      </c>
      <c r="E157" s="246" t="s">
        <v>297</v>
      </c>
      <c r="F157" s="247" t="s">
        <v>298</v>
      </c>
      <c r="G157" s="248" t="s">
        <v>201</v>
      </c>
      <c r="H157" s="249">
        <v>8</v>
      </c>
      <c r="I157" s="250"/>
      <c r="J157" s="251">
        <f>ROUND(I157*H157,2)</f>
        <v>0</v>
      </c>
      <c r="K157" s="247" t="s">
        <v>136</v>
      </c>
      <c r="L157" s="252"/>
      <c r="M157" s="253" t="s">
        <v>19</v>
      </c>
      <c r="N157" s="254" t="s">
        <v>45</v>
      </c>
      <c r="O157" s="84"/>
      <c r="P157" s="213">
        <f>O157*H157</f>
        <v>0</v>
      </c>
      <c r="Q157" s="213">
        <v>0.037999999999999999</v>
      </c>
      <c r="R157" s="213">
        <f>Q157*H157</f>
        <v>0.30399999999999999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176</v>
      </c>
      <c r="AT157" s="215" t="s">
        <v>194</v>
      </c>
      <c r="AU157" s="215" t="s">
        <v>84</v>
      </c>
      <c r="AY157" s="17" t="s">
        <v>130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82</v>
      </c>
      <c r="BK157" s="216">
        <f>ROUND(I157*H157,2)</f>
        <v>0</v>
      </c>
      <c r="BL157" s="17" t="s">
        <v>137</v>
      </c>
      <c r="BM157" s="215" t="s">
        <v>299</v>
      </c>
    </row>
    <row r="158" s="2" customFormat="1" ht="16.5" customHeight="1">
      <c r="A158" s="38"/>
      <c r="B158" s="39"/>
      <c r="C158" s="245" t="s">
        <v>300</v>
      </c>
      <c r="D158" s="245" t="s">
        <v>194</v>
      </c>
      <c r="E158" s="246" t="s">
        <v>301</v>
      </c>
      <c r="F158" s="247" t="s">
        <v>302</v>
      </c>
      <c r="G158" s="248" t="s">
        <v>288</v>
      </c>
      <c r="H158" s="249">
        <v>8</v>
      </c>
      <c r="I158" s="250"/>
      <c r="J158" s="251">
        <f>ROUND(I158*H158,2)</f>
        <v>0</v>
      </c>
      <c r="K158" s="247" t="s">
        <v>136</v>
      </c>
      <c r="L158" s="252"/>
      <c r="M158" s="253" t="s">
        <v>19</v>
      </c>
      <c r="N158" s="254" t="s">
        <v>45</v>
      </c>
      <c r="O158" s="84"/>
      <c r="P158" s="213">
        <f>O158*H158</f>
        <v>0</v>
      </c>
      <c r="Q158" s="213">
        <v>0.0085000000000000006</v>
      </c>
      <c r="R158" s="213">
        <f>Q158*H158</f>
        <v>0.068000000000000005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176</v>
      </c>
      <c r="AT158" s="215" t="s">
        <v>194</v>
      </c>
      <c r="AU158" s="215" t="s">
        <v>84</v>
      </c>
      <c r="AY158" s="17" t="s">
        <v>130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82</v>
      </c>
      <c r="BK158" s="216">
        <f>ROUND(I158*H158,2)</f>
        <v>0</v>
      </c>
      <c r="BL158" s="17" t="s">
        <v>137</v>
      </c>
      <c r="BM158" s="215" t="s">
        <v>303</v>
      </c>
    </row>
    <row r="159" s="2" customFormat="1" ht="16.5" customHeight="1">
      <c r="A159" s="38"/>
      <c r="B159" s="39"/>
      <c r="C159" s="204" t="s">
        <v>304</v>
      </c>
      <c r="D159" s="204" t="s">
        <v>132</v>
      </c>
      <c r="E159" s="205" t="s">
        <v>305</v>
      </c>
      <c r="F159" s="206" t="s">
        <v>306</v>
      </c>
      <c r="G159" s="207" t="s">
        <v>288</v>
      </c>
      <c r="H159" s="208">
        <v>9</v>
      </c>
      <c r="I159" s="209"/>
      <c r="J159" s="210">
        <f>ROUND(I159*H159,2)</f>
        <v>0</v>
      </c>
      <c r="K159" s="206" t="s">
        <v>136</v>
      </c>
      <c r="L159" s="44"/>
      <c r="M159" s="211" t="s">
        <v>19</v>
      </c>
      <c r="N159" s="212" t="s">
        <v>45</v>
      </c>
      <c r="O159" s="84"/>
      <c r="P159" s="213">
        <f>O159*H159</f>
        <v>0</v>
      </c>
      <c r="Q159" s="213">
        <v>0.42080000000000001</v>
      </c>
      <c r="R159" s="213">
        <f>Q159*H159</f>
        <v>3.7871999999999999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137</v>
      </c>
      <c r="AT159" s="215" t="s">
        <v>132</v>
      </c>
      <c r="AU159" s="215" t="s">
        <v>84</v>
      </c>
      <c r="AY159" s="17" t="s">
        <v>130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82</v>
      </c>
      <c r="BK159" s="216">
        <f>ROUND(I159*H159,2)</f>
        <v>0</v>
      </c>
      <c r="BL159" s="17" t="s">
        <v>137</v>
      </c>
      <c r="BM159" s="215" t="s">
        <v>307</v>
      </c>
    </row>
    <row r="160" s="2" customFormat="1">
      <c r="A160" s="38"/>
      <c r="B160" s="39"/>
      <c r="C160" s="40"/>
      <c r="D160" s="217" t="s">
        <v>139</v>
      </c>
      <c r="E160" s="40"/>
      <c r="F160" s="218" t="s">
        <v>308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139</v>
      </c>
      <c r="AU160" s="17" t="s">
        <v>84</v>
      </c>
    </row>
    <row r="161" s="2" customFormat="1" ht="24.15" customHeight="1">
      <c r="A161" s="38"/>
      <c r="B161" s="39"/>
      <c r="C161" s="204" t="s">
        <v>309</v>
      </c>
      <c r="D161" s="204" t="s">
        <v>132</v>
      </c>
      <c r="E161" s="205" t="s">
        <v>310</v>
      </c>
      <c r="F161" s="206" t="s">
        <v>311</v>
      </c>
      <c r="G161" s="207" t="s">
        <v>288</v>
      </c>
      <c r="H161" s="208">
        <v>12</v>
      </c>
      <c r="I161" s="209"/>
      <c r="J161" s="210">
        <f>ROUND(I161*H161,2)</f>
        <v>0</v>
      </c>
      <c r="K161" s="206" t="s">
        <v>136</v>
      </c>
      <c r="L161" s="44"/>
      <c r="M161" s="211" t="s">
        <v>19</v>
      </c>
      <c r="N161" s="212" t="s">
        <v>45</v>
      </c>
      <c r="O161" s="84"/>
      <c r="P161" s="213">
        <f>O161*H161</f>
        <v>0</v>
      </c>
      <c r="Q161" s="213">
        <v>0.31108000000000002</v>
      </c>
      <c r="R161" s="213">
        <f>Q161*H161</f>
        <v>3.7329600000000003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137</v>
      </c>
      <c r="AT161" s="215" t="s">
        <v>132</v>
      </c>
      <c r="AU161" s="215" t="s">
        <v>84</v>
      </c>
      <c r="AY161" s="17" t="s">
        <v>130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82</v>
      </c>
      <c r="BK161" s="216">
        <f>ROUND(I161*H161,2)</f>
        <v>0</v>
      </c>
      <c r="BL161" s="17" t="s">
        <v>137</v>
      </c>
      <c r="BM161" s="215" t="s">
        <v>312</v>
      </c>
    </row>
    <row r="162" s="2" customFormat="1">
      <c r="A162" s="38"/>
      <c r="B162" s="39"/>
      <c r="C162" s="40"/>
      <c r="D162" s="217" t="s">
        <v>139</v>
      </c>
      <c r="E162" s="40"/>
      <c r="F162" s="218" t="s">
        <v>313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139</v>
      </c>
      <c r="AU162" s="17" t="s">
        <v>84</v>
      </c>
    </row>
    <row r="163" s="12" customFormat="1" ht="22.8" customHeight="1">
      <c r="A163" s="12"/>
      <c r="B163" s="188"/>
      <c r="C163" s="189"/>
      <c r="D163" s="190" t="s">
        <v>73</v>
      </c>
      <c r="E163" s="202" t="s">
        <v>181</v>
      </c>
      <c r="F163" s="202" t="s">
        <v>314</v>
      </c>
      <c r="G163" s="189"/>
      <c r="H163" s="189"/>
      <c r="I163" s="192"/>
      <c r="J163" s="203">
        <f>BK163</f>
        <v>0</v>
      </c>
      <c r="K163" s="189"/>
      <c r="L163" s="194"/>
      <c r="M163" s="195"/>
      <c r="N163" s="196"/>
      <c r="O163" s="196"/>
      <c r="P163" s="197">
        <f>SUM(P164:P188)</f>
        <v>0</v>
      </c>
      <c r="Q163" s="196"/>
      <c r="R163" s="197">
        <f>SUM(R164:R188)</f>
        <v>193.19791923999998</v>
      </c>
      <c r="S163" s="196"/>
      <c r="T163" s="198">
        <f>SUM(T164:T188)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82</v>
      </c>
      <c r="AT163" s="200" t="s">
        <v>73</v>
      </c>
      <c r="AU163" s="200" t="s">
        <v>82</v>
      </c>
      <c r="AY163" s="199" t="s">
        <v>130</v>
      </c>
      <c r="BK163" s="201">
        <f>SUM(BK164:BK188)</f>
        <v>0</v>
      </c>
    </row>
    <row r="164" s="2" customFormat="1" ht="16.5" customHeight="1">
      <c r="A164" s="38"/>
      <c r="B164" s="39"/>
      <c r="C164" s="204" t="s">
        <v>315</v>
      </c>
      <c r="D164" s="204" t="s">
        <v>132</v>
      </c>
      <c r="E164" s="205" t="s">
        <v>316</v>
      </c>
      <c r="F164" s="206" t="s">
        <v>317</v>
      </c>
      <c r="G164" s="207" t="s">
        <v>288</v>
      </c>
      <c r="H164" s="208">
        <v>4</v>
      </c>
      <c r="I164" s="209"/>
      <c r="J164" s="210">
        <f>ROUND(I164*H164,2)</f>
        <v>0</v>
      </c>
      <c r="K164" s="206" t="s">
        <v>136</v>
      </c>
      <c r="L164" s="44"/>
      <c r="M164" s="211" t="s">
        <v>19</v>
      </c>
      <c r="N164" s="212" t="s">
        <v>45</v>
      </c>
      <c r="O164" s="84"/>
      <c r="P164" s="213">
        <f>O164*H164</f>
        <v>0</v>
      </c>
      <c r="Q164" s="213">
        <v>0.00069999999999999999</v>
      </c>
      <c r="R164" s="213">
        <f>Q164*H164</f>
        <v>0.0028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137</v>
      </c>
      <c r="AT164" s="215" t="s">
        <v>132</v>
      </c>
      <c r="AU164" s="215" t="s">
        <v>84</v>
      </c>
      <c r="AY164" s="17" t="s">
        <v>130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82</v>
      </c>
      <c r="BK164" s="216">
        <f>ROUND(I164*H164,2)</f>
        <v>0</v>
      </c>
      <c r="BL164" s="17" t="s">
        <v>137</v>
      </c>
      <c r="BM164" s="215" t="s">
        <v>318</v>
      </c>
    </row>
    <row r="165" s="2" customFormat="1">
      <c r="A165" s="38"/>
      <c r="B165" s="39"/>
      <c r="C165" s="40"/>
      <c r="D165" s="217" t="s">
        <v>139</v>
      </c>
      <c r="E165" s="40"/>
      <c r="F165" s="218" t="s">
        <v>319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139</v>
      </c>
      <c r="AU165" s="17" t="s">
        <v>84</v>
      </c>
    </row>
    <row r="166" s="2" customFormat="1" ht="16.5" customHeight="1">
      <c r="A166" s="38"/>
      <c r="B166" s="39"/>
      <c r="C166" s="245" t="s">
        <v>320</v>
      </c>
      <c r="D166" s="245" t="s">
        <v>194</v>
      </c>
      <c r="E166" s="246" t="s">
        <v>321</v>
      </c>
      <c r="F166" s="247" t="s">
        <v>322</v>
      </c>
      <c r="G166" s="248" t="s">
        <v>288</v>
      </c>
      <c r="H166" s="249">
        <v>1</v>
      </c>
      <c r="I166" s="250"/>
      <c r="J166" s="251">
        <f>ROUND(I166*H166,2)</f>
        <v>0</v>
      </c>
      <c r="K166" s="247" t="s">
        <v>136</v>
      </c>
      <c r="L166" s="252"/>
      <c r="M166" s="253" t="s">
        <v>19</v>
      </c>
      <c r="N166" s="254" t="s">
        <v>45</v>
      </c>
      <c r="O166" s="84"/>
      <c r="P166" s="213">
        <f>O166*H166</f>
        <v>0</v>
      </c>
      <c r="Q166" s="213">
        <v>0.0035000000000000001</v>
      </c>
      <c r="R166" s="213">
        <f>Q166*H166</f>
        <v>0.0035000000000000001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176</v>
      </c>
      <c r="AT166" s="215" t="s">
        <v>194</v>
      </c>
      <c r="AU166" s="215" t="s">
        <v>84</v>
      </c>
      <c r="AY166" s="17" t="s">
        <v>130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82</v>
      </c>
      <c r="BK166" s="216">
        <f>ROUND(I166*H166,2)</f>
        <v>0</v>
      </c>
      <c r="BL166" s="17" t="s">
        <v>137</v>
      </c>
      <c r="BM166" s="215" t="s">
        <v>323</v>
      </c>
    </row>
    <row r="167" s="13" customFormat="1">
      <c r="A167" s="13"/>
      <c r="B167" s="222"/>
      <c r="C167" s="223"/>
      <c r="D167" s="224" t="s">
        <v>146</v>
      </c>
      <c r="E167" s="225" t="s">
        <v>19</v>
      </c>
      <c r="F167" s="226" t="s">
        <v>324</v>
      </c>
      <c r="G167" s="223"/>
      <c r="H167" s="227">
        <v>1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146</v>
      </c>
      <c r="AU167" s="233" t="s">
        <v>84</v>
      </c>
      <c r="AV167" s="13" t="s">
        <v>84</v>
      </c>
      <c r="AW167" s="13" t="s">
        <v>35</v>
      </c>
      <c r="AX167" s="13" t="s">
        <v>82</v>
      </c>
      <c r="AY167" s="233" t="s">
        <v>130</v>
      </c>
    </row>
    <row r="168" s="2" customFormat="1" ht="16.5" customHeight="1">
      <c r="A168" s="38"/>
      <c r="B168" s="39"/>
      <c r="C168" s="245" t="s">
        <v>325</v>
      </c>
      <c r="D168" s="245" t="s">
        <v>194</v>
      </c>
      <c r="E168" s="246" t="s">
        <v>326</v>
      </c>
      <c r="F168" s="247" t="s">
        <v>327</v>
      </c>
      <c r="G168" s="248" t="s">
        <v>288</v>
      </c>
      <c r="H168" s="249">
        <v>1</v>
      </c>
      <c r="I168" s="250"/>
      <c r="J168" s="251">
        <f>ROUND(I168*H168,2)</f>
        <v>0</v>
      </c>
      <c r="K168" s="247" t="s">
        <v>136</v>
      </c>
      <c r="L168" s="252"/>
      <c r="M168" s="253" t="s">
        <v>19</v>
      </c>
      <c r="N168" s="254" t="s">
        <v>45</v>
      </c>
      <c r="O168" s="84"/>
      <c r="P168" s="213">
        <f>O168*H168</f>
        <v>0</v>
      </c>
      <c r="Q168" s="213">
        <v>0.0040000000000000001</v>
      </c>
      <c r="R168" s="213">
        <f>Q168*H168</f>
        <v>0.0040000000000000001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176</v>
      </c>
      <c r="AT168" s="215" t="s">
        <v>194</v>
      </c>
      <c r="AU168" s="215" t="s">
        <v>84</v>
      </c>
      <c r="AY168" s="17" t="s">
        <v>130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82</v>
      </c>
      <c r="BK168" s="216">
        <f>ROUND(I168*H168,2)</f>
        <v>0</v>
      </c>
      <c r="BL168" s="17" t="s">
        <v>137</v>
      </c>
      <c r="BM168" s="215" t="s">
        <v>328</v>
      </c>
    </row>
    <row r="169" s="2" customFormat="1" ht="16.5" customHeight="1">
      <c r="A169" s="38"/>
      <c r="B169" s="39"/>
      <c r="C169" s="245" t="s">
        <v>329</v>
      </c>
      <c r="D169" s="245" t="s">
        <v>194</v>
      </c>
      <c r="E169" s="246" t="s">
        <v>330</v>
      </c>
      <c r="F169" s="247" t="s">
        <v>331</v>
      </c>
      <c r="G169" s="248" t="s">
        <v>288</v>
      </c>
      <c r="H169" s="249">
        <v>2</v>
      </c>
      <c r="I169" s="250"/>
      <c r="J169" s="251">
        <f>ROUND(I169*H169,2)</f>
        <v>0</v>
      </c>
      <c r="K169" s="247" t="s">
        <v>136</v>
      </c>
      <c r="L169" s="252"/>
      <c r="M169" s="253" t="s">
        <v>19</v>
      </c>
      <c r="N169" s="254" t="s">
        <v>45</v>
      </c>
      <c r="O169" s="84"/>
      <c r="P169" s="213">
        <f>O169*H169</f>
        <v>0</v>
      </c>
      <c r="Q169" s="213">
        <v>0.0077000000000000002</v>
      </c>
      <c r="R169" s="213">
        <f>Q169*H169</f>
        <v>0.015400000000000001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176</v>
      </c>
      <c r="AT169" s="215" t="s">
        <v>194</v>
      </c>
      <c r="AU169" s="215" t="s">
        <v>84</v>
      </c>
      <c r="AY169" s="17" t="s">
        <v>130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82</v>
      </c>
      <c r="BK169" s="216">
        <f>ROUND(I169*H169,2)</f>
        <v>0</v>
      </c>
      <c r="BL169" s="17" t="s">
        <v>137</v>
      </c>
      <c r="BM169" s="215" t="s">
        <v>332</v>
      </c>
    </row>
    <row r="170" s="2" customFormat="1" ht="16.5" customHeight="1">
      <c r="A170" s="38"/>
      <c r="B170" s="39"/>
      <c r="C170" s="204" t="s">
        <v>333</v>
      </c>
      <c r="D170" s="204" t="s">
        <v>132</v>
      </c>
      <c r="E170" s="205" t="s">
        <v>334</v>
      </c>
      <c r="F170" s="206" t="s">
        <v>335</v>
      </c>
      <c r="G170" s="207" t="s">
        <v>288</v>
      </c>
      <c r="H170" s="208">
        <v>3</v>
      </c>
      <c r="I170" s="209"/>
      <c r="J170" s="210">
        <f>ROUND(I170*H170,2)</f>
        <v>0</v>
      </c>
      <c r="K170" s="206" t="s">
        <v>136</v>
      </c>
      <c r="L170" s="44"/>
      <c r="M170" s="211" t="s">
        <v>19</v>
      </c>
      <c r="N170" s="212" t="s">
        <v>45</v>
      </c>
      <c r="O170" s="84"/>
      <c r="P170" s="213">
        <f>O170*H170</f>
        <v>0</v>
      </c>
      <c r="Q170" s="213">
        <v>0.11241</v>
      </c>
      <c r="R170" s="213">
        <f>Q170*H170</f>
        <v>0.33722999999999997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137</v>
      </c>
      <c r="AT170" s="215" t="s">
        <v>132</v>
      </c>
      <c r="AU170" s="215" t="s">
        <v>84</v>
      </c>
      <c r="AY170" s="17" t="s">
        <v>130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82</v>
      </c>
      <c r="BK170" s="216">
        <f>ROUND(I170*H170,2)</f>
        <v>0</v>
      </c>
      <c r="BL170" s="17" t="s">
        <v>137</v>
      </c>
      <c r="BM170" s="215" t="s">
        <v>336</v>
      </c>
    </row>
    <row r="171" s="2" customFormat="1">
      <c r="A171" s="38"/>
      <c r="B171" s="39"/>
      <c r="C171" s="40"/>
      <c r="D171" s="217" t="s">
        <v>139</v>
      </c>
      <c r="E171" s="40"/>
      <c r="F171" s="218" t="s">
        <v>337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139</v>
      </c>
      <c r="AU171" s="17" t="s">
        <v>84</v>
      </c>
    </row>
    <row r="172" s="2" customFormat="1" ht="16.5" customHeight="1">
      <c r="A172" s="38"/>
      <c r="B172" s="39"/>
      <c r="C172" s="245" t="s">
        <v>338</v>
      </c>
      <c r="D172" s="245" t="s">
        <v>194</v>
      </c>
      <c r="E172" s="246" t="s">
        <v>339</v>
      </c>
      <c r="F172" s="247" t="s">
        <v>340</v>
      </c>
      <c r="G172" s="248" t="s">
        <v>288</v>
      </c>
      <c r="H172" s="249">
        <v>3</v>
      </c>
      <c r="I172" s="250"/>
      <c r="J172" s="251">
        <f>ROUND(I172*H172,2)</f>
        <v>0</v>
      </c>
      <c r="K172" s="247" t="s">
        <v>136</v>
      </c>
      <c r="L172" s="252"/>
      <c r="M172" s="253" t="s">
        <v>19</v>
      </c>
      <c r="N172" s="254" t="s">
        <v>45</v>
      </c>
      <c r="O172" s="84"/>
      <c r="P172" s="213">
        <f>O172*H172</f>
        <v>0</v>
      </c>
      <c r="Q172" s="213">
        <v>0.0061000000000000004</v>
      </c>
      <c r="R172" s="213">
        <f>Q172*H172</f>
        <v>0.0183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176</v>
      </c>
      <c r="AT172" s="215" t="s">
        <v>194</v>
      </c>
      <c r="AU172" s="215" t="s">
        <v>84</v>
      </c>
      <c r="AY172" s="17" t="s">
        <v>130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82</v>
      </c>
      <c r="BK172" s="216">
        <f>ROUND(I172*H172,2)</f>
        <v>0</v>
      </c>
      <c r="BL172" s="17" t="s">
        <v>137</v>
      </c>
      <c r="BM172" s="215" t="s">
        <v>341</v>
      </c>
    </row>
    <row r="173" s="2" customFormat="1" ht="16.5" customHeight="1">
      <c r="A173" s="38"/>
      <c r="B173" s="39"/>
      <c r="C173" s="245" t="s">
        <v>342</v>
      </c>
      <c r="D173" s="245" t="s">
        <v>194</v>
      </c>
      <c r="E173" s="246" t="s">
        <v>343</v>
      </c>
      <c r="F173" s="247" t="s">
        <v>344</v>
      </c>
      <c r="G173" s="248" t="s">
        <v>288</v>
      </c>
      <c r="H173" s="249">
        <v>3</v>
      </c>
      <c r="I173" s="250"/>
      <c r="J173" s="251">
        <f>ROUND(I173*H173,2)</f>
        <v>0</v>
      </c>
      <c r="K173" s="247" t="s">
        <v>136</v>
      </c>
      <c r="L173" s="252"/>
      <c r="M173" s="253" t="s">
        <v>19</v>
      </c>
      <c r="N173" s="254" t="s">
        <v>45</v>
      </c>
      <c r="O173" s="84"/>
      <c r="P173" s="213">
        <f>O173*H173</f>
        <v>0</v>
      </c>
      <c r="Q173" s="213">
        <v>0.0030000000000000001</v>
      </c>
      <c r="R173" s="213">
        <f>Q173*H173</f>
        <v>0.0090000000000000011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176</v>
      </c>
      <c r="AT173" s="215" t="s">
        <v>194</v>
      </c>
      <c r="AU173" s="215" t="s">
        <v>84</v>
      </c>
      <c r="AY173" s="17" t="s">
        <v>130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82</v>
      </c>
      <c r="BK173" s="216">
        <f>ROUND(I173*H173,2)</f>
        <v>0</v>
      </c>
      <c r="BL173" s="17" t="s">
        <v>137</v>
      </c>
      <c r="BM173" s="215" t="s">
        <v>345</v>
      </c>
    </row>
    <row r="174" s="2" customFormat="1" ht="16.5" customHeight="1">
      <c r="A174" s="38"/>
      <c r="B174" s="39"/>
      <c r="C174" s="245" t="s">
        <v>346</v>
      </c>
      <c r="D174" s="245" t="s">
        <v>194</v>
      </c>
      <c r="E174" s="246" t="s">
        <v>347</v>
      </c>
      <c r="F174" s="247" t="s">
        <v>348</v>
      </c>
      <c r="G174" s="248" t="s">
        <v>288</v>
      </c>
      <c r="H174" s="249">
        <v>3</v>
      </c>
      <c r="I174" s="250"/>
      <c r="J174" s="251">
        <f>ROUND(I174*H174,2)</f>
        <v>0</v>
      </c>
      <c r="K174" s="247" t="s">
        <v>136</v>
      </c>
      <c r="L174" s="252"/>
      <c r="M174" s="253" t="s">
        <v>19</v>
      </c>
      <c r="N174" s="254" t="s">
        <v>45</v>
      </c>
      <c r="O174" s="84"/>
      <c r="P174" s="213">
        <f>O174*H174</f>
        <v>0</v>
      </c>
      <c r="Q174" s="213">
        <v>0.00010000000000000001</v>
      </c>
      <c r="R174" s="213">
        <f>Q174*H174</f>
        <v>0.00030000000000000003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176</v>
      </c>
      <c r="AT174" s="215" t="s">
        <v>194</v>
      </c>
      <c r="AU174" s="215" t="s">
        <v>84</v>
      </c>
      <c r="AY174" s="17" t="s">
        <v>130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82</v>
      </c>
      <c r="BK174" s="216">
        <f>ROUND(I174*H174,2)</f>
        <v>0</v>
      </c>
      <c r="BL174" s="17" t="s">
        <v>137</v>
      </c>
      <c r="BM174" s="215" t="s">
        <v>349</v>
      </c>
    </row>
    <row r="175" s="2" customFormat="1" ht="37.8" customHeight="1">
      <c r="A175" s="38"/>
      <c r="B175" s="39"/>
      <c r="C175" s="204" t="s">
        <v>350</v>
      </c>
      <c r="D175" s="204" t="s">
        <v>132</v>
      </c>
      <c r="E175" s="205" t="s">
        <v>351</v>
      </c>
      <c r="F175" s="206" t="s">
        <v>352</v>
      </c>
      <c r="G175" s="207" t="s">
        <v>201</v>
      </c>
      <c r="H175" s="208">
        <v>433</v>
      </c>
      <c r="I175" s="209"/>
      <c r="J175" s="210">
        <f>ROUND(I175*H175,2)</f>
        <v>0</v>
      </c>
      <c r="K175" s="206" t="s">
        <v>136</v>
      </c>
      <c r="L175" s="44"/>
      <c r="M175" s="211" t="s">
        <v>19</v>
      </c>
      <c r="N175" s="212" t="s">
        <v>45</v>
      </c>
      <c r="O175" s="84"/>
      <c r="P175" s="213">
        <f>O175*H175</f>
        <v>0</v>
      </c>
      <c r="Q175" s="213">
        <v>0.080879999999999994</v>
      </c>
      <c r="R175" s="213">
        <f>Q175*H175</f>
        <v>35.021039999999999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137</v>
      </c>
      <c r="AT175" s="215" t="s">
        <v>132</v>
      </c>
      <c r="AU175" s="215" t="s">
        <v>84</v>
      </c>
      <c r="AY175" s="17" t="s">
        <v>130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82</v>
      </c>
      <c r="BK175" s="216">
        <f>ROUND(I175*H175,2)</f>
        <v>0</v>
      </c>
      <c r="BL175" s="17" t="s">
        <v>137</v>
      </c>
      <c r="BM175" s="215" t="s">
        <v>353</v>
      </c>
    </row>
    <row r="176" s="2" customFormat="1">
      <c r="A176" s="38"/>
      <c r="B176" s="39"/>
      <c r="C176" s="40"/>
      <c r="D176" s="217" t="s">
        <v>139</v>
      </c>
      <c r="E176" s="40"/>
      <c r="F176" s="218" t="s">
        <v>354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139</v>
      </c>
      <c r="AU176" s="17" t="s">
        <v>84</v>
      </c>
    </row>
    <row r="177" s="2" customFormat="1" ht="16.5" customHeight="1">
      <c r="A177" s="38"/>
      <c r="B177" s="39"/>
      <c r="C177" s="245" t="s">
        <v>355</v>
      </c>
      <c r="D177" s="245" t="s">
        <v>194</v>
      </c>
      <c r="E177" s="246" t="s">
        <v>356</v>
      </c>
      <c r="F177" s="247" t="s">
        <v>357</v>
      </c>
      <c r="G177" s="248" t="s">
        <v>201</v>
      </c>
      <c r="H177" s="249">
        <v>433</v>
      </c>
      <c r="I177" s="250"/>
      <c r="J177" s="251">
        <f>ROUND(I177*H177,2)</f>
        <v>0</v>
      </c>
      <c r="K177" s="247" t="s">
        <v>136</v>
      </c>
      <c r="L177" s="252"/>
      <c r="M177" s="253" t="s">
        <v>19</v>
      </c>
      <c r="N177" s="254" t="s">
        <v>45</v>
      </c>
      <c r="O177" s="84"/>
      <c r="P177" s="213">
        <f>O177*H177</f>
        <v>0</v>
      </c>
      <c r="Q177" s="213">
        <v>0.045999999999999999</v>
      </c>
      <c r="R177" s="213">
        <f>Q177*H177</f>
        <v>19.917999999999999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176</v>
      </c>
      <c r="AT177" s="215" t="s">
        <v>194</v>
      </c>
      <c r="AU177" s="215" t="s">
        <v>84</v>
      </c>
      <c r="AY177" s="17" t="s">
        <v>130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82</v>
      </c>
      <c r="BK177" s="216">
        <f>ROUND(I177*H177,2)</f>
        <v>0</v>
      </c>
      <c r="BL177" s="17" t="s">
        <v>137</v>
      </c>
      <c r="BM177" s="215" t="s">
        <v>358</v>
      </c>
    </row>
    <row r="178" s="2" customFormat="1" ht="24.15" customHeight="1">
      <c r="A178" s="38"/>
      <c r="B178" s="39"/>
      <c r="C178" s="204" t="s">
        <v>359</v>
      </c>
      <c r="D178" s="204" t="s">
        <v>132</v>
      </c>
      <c r="E178" s="205" t="s">
        <v>360</v>
      </c>
      <c r="F178" s="206" t="s">
        <v>361</v>
      </c>
      <c r="G178" s="207" t="s">
        <v>201</v>
      </c>
      <c r="H178" s="208">
        <v>55</v>
      </c>
      <c r="I178" s="209"/>
      <c r="J178" s="210">
        <f>ROUND(I178*H178,2)</f>
        <v>0</v>
      </c>
      <c r="K178" s="206" t="s">
        <v>136</v>
      </c>
      <c r="L178" s="44"/>
      <c r="M178" s="211" t="s">
        <v>19</v>
      </c>
      <c r="N178" s="212" t="s">
        <v>45</v>
      </c>
      <c r="O178" s="84"/>
      <c r="P178" s="213">
        <f>O178*H178</f>
        <v>0</v>
      </c>
      <c r="Q178" s="213">
        <v>0.1295</v>
      </c>
      <c r="R178" s="213">
        <f>Q178*H178</f>
        <v>7.1225000000000005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137</v>
      </c>
      <c r="AT178" s="215" t="s">
        <v>132</v>
      </c>
      <c r="AU178" s="215" t="s">
        <v>84</v>
      </c>
      <c r="AY178" s="17" t="s">
        <v>130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82</v>
      </c>
      <c r="BK178" s="216">
        <f>ROUND(I178*H178,2)</f>
        <v>0</v>
      </c>
      <c r="BL178" s="17" t="s">
        <v>137</v>
      </c>
      <c r="BM178" s="215" t="s">
        <v>362</v>
      </c>
    </row>
    <row r="179" s="2" customFormat="1">
      <c r="A179" s="38"/>
      <c r="B179" s="39"/>
      <c r="C179" s="40"/>
      <c r="D179" s="217" t="s">
        <v>139</v>
      </c>
      <c r="E179" s="40"/>
      <c r="F179" s="218" t="s">
        <v>363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139</v>
      </c>
      <c r="AU179" s="17" t="s">
        <v>84</v>
      </c>
    </row>
    <row r="180" s="2" customFormat="1" ht="16.5" customHeight="1">
      <c r="A180" s="38"/>
      <c r="B180" s="39"/>
      <c r="C180" s="245" t="s">
        <v>364</v>
      </c>
      <c r="D180" s="245" t="s">
        <v>194</v>
      </c>
      <c r="E180" s="246" t="s">
        <v>365</v>
      </c>
      <c r="F180" s="247" t="s">
        <v>366</v>
      </c>
      <c r="G180" s="248" t="s">
        <v>201</v>
      </c>
      <c r="H180" s="249">
        <v>55</v>
      </c>
      <c r="I180" s="250"/>
      <c r="J180" s="251">
        <f>ROUND(I180*H180,2)</f>
        <v>0</v>
      </c>
      <c r="K180" s="247" t="s">
        <v>136</v>
      </c>
      <c r="L180" s="252"/>
      <c r="M180" s="253" t="s">
        <v>19</v>
      </c>
      <c r="N180" s="254" t="s">
        <v>45</v>
      </c>
      <c r="O180" s="84"/>
      <c r="P180" s="213">
        <f>O180*H180</f>
        <v>0</v>
      </c>
      <c r="Q180" s="213">
        <v>0.056120000000000003</v>
      </c>
      <c r="R180" s="213">
        <f>Q180*H180</f>
        <v>3.0866000000000002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176</v>
      </c>
      <c r="AT180" s="215" t="s">
        <v>194</v>
      </c>
      <c r="AU180" s="215" t="s">
        <v>84</v>
      </c>
      <c r="AY180" s="17" t="s">
        <v>130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82</v>
      </c>
      <c r="BK180" s="216">
        <f>ROUND(I180*H180,2)</f>
        <v>0</v>
      </c>
      <c r="BL180" s="17" t="s">
        <v>137</v>
      </c>
      <c r="BM180" s="215" t="s">
        <v>367</v>
      </c>
    </row>
    <row r="181" s="2" customFormat="1" ht="24.15" customHeight="1">
      <c r="A181" s="38"/>
      <c r="B181" s="39"/>
      <c r="C181" s="204" t="s">
        <v>368</v>
      </c>
      <c r="D181" s="204" t="s">
        <v>132</v>
      </c>
      <c r="E181" s="205" t="s">
        <v>369</v>
      </c>
      <c r="F181" s="206" t="s">
        <v>370</v>
      </c>
      <c r="G181" s="207" t="s">
        <v>201</v>
      </c>
      <c r="H181" s="208">
        <v>367</v>
      </c>
      <c r="I181" s="209"/>
      <c r="J181" s="210">
        <f>ROUND(I181*H181,2)</f>
        <v>0</v>
      </c>
      <c r="K181" s="206" t="s">
        <v>136</v>
      </c>
      <c r="L181" s="44"/>
      <c r="M181" s="211" t="s">
        <v>19</v>
      </c>
      <c r="N181" s="212" t="s">
        <v>45</v>
      </c>
      <c r="O181" s="84"/>
      <c r="P181" s="213">
        <f>O181*H181</f>
        <v>0</v>
      </c>
      <c r="Q181" s="213">
        <v>0.15540000000000001</v>
      </c>
      <c r="R181" s="213">
        <f>Q181*H181</f>
        <v>57.031800000000004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137</v>
      </c>
      <c r="AT181" s="215" t="s">
        <v>132</v>
      </c>
      <c r="AU181" s="215" t="s">
        <v>84</v>
      </c>
      <c r="AY181" s="17" t="s">
        <v>130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82</v>
      </c>
      <c r="BK181" s="216">
        <f>ROUND(I181*H181,2)</f>
        <v>0</v>
      </c>
      <c r="BL181" s="17" t="s">
        <v>137</v>
      </c>
      <c r="BM181" s="215" t="s">
        <v>371</v>
      </c>
    </row>
    <row r="182" s="2" customFormat="1">
      <c r="A182" s="38"/>
      <c r="B182" s="39"/>
      <c r="C182" s="40"/>
      <c r="D182" s="217" t="s">
        <v>139</v>
      </c>
      <c r="E182" s="40"/>
      <c r="F182" s="218" t="s">
        <v>372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139</v>
      </c>
      <c r="AU182" s="17" t="s">
        <v>84</v>
      </c>
    </row>
    <row r="183" s="2" customFormat="1" ht="16.5" customHeight="1">
      <c r="A183" s="38"/>
      <c r="B183" s="39"/>
      <c r="C183" s="245" t="s">
        <v>373</v>
      </c>
      <c r="D183" s="245" t="s">
        <v>194</v>
      </c>
      <c r="E183" s="246" t="s">
        <v>374</v>
      </c>
      <c r="F183" s="247" t="s">
        <v>375</v>
      </c>
      <c r="G183" s="248" t="s">
        <v>201</v>
      </c>
      <c r="H183" s="249">
        <v>41</v>
      </c>
      <c r="I183" s="250"/>
      <c r="J183" s="251">
        <f>ROUND(I183*H183,2)</f>
        <v>0</v>
      </c>
      <c r="K183" s="247" t="s">
        <v>136</v>
      </c>
      <c r="L183" s="252"/>
      <c r="M183" s="253" t="s">
        <v>19</v>
      </c>
      <c r="N183" s="254" t="s">
        <v>45</v>
      </c>
      <c r="O183" s="84"/>
      <c r="P183" s="213">
        <f>O183*H183</f>
        <v>0</v>
      </c>
      <c r="Q183" s="213">
        <v>0.048300000000000003</v>
      </c>
      <c r="R183" s="213">
        <f>Q183*H183</f>
        <v>1.9803000000000002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176</v>
      </c>
      <c r="AT183" s="215" t="s">
        <v>194</v>
      </c>
      <c r="AU183" s="215" t="s">
        <v>84</v>
      </c>
      <c r="AY183" s="17" t="s">
        <v>130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82</v>
      </c>
      <c r="BK183" s="216">
        <f>ROUND(I183*H183,2)</f>
        <v>0</v>
      </c>
      <c r="BL183" s="17" t="s">
        <v>137</v>
      </c>
      <c r="BM183" s="215" t="s">
        <v>376</v>
      </c>
    </row>
    <row r="184" s="2" customFormat="1" ht="16.5" customHeight="1">
      <c r="A184" s="38"/>
      <c r="B184" s="39"/>
      <c r="C184" s="245" t="s">
        <v>377</v>
      </c>
      <c r="D184" s="245" t="s">
        <v>194</v>
      </c>
      <c r="E184" s="246" t="s">
        <v>378</v>
      </c>
      <c r="F184" s="247" t="s">
        <v>379</v>
      </c>
      <c r="G184" s="248" t="s">
        <v>201</v>
      </c>
      <c r="H184" s="249">
        <v>5</v>
      </c>
      <c r="I184" s="250"/>
      <c r="J184" s="251">
        <f>ROUND(I184*H184,2)</f>
        <v>0</v>
      </c>
      <c r="K184" s="247" t="s">
        <v>136</v>
      </c>
      <c r="L184" s="252"/>
      <c r="M184" s="253" t="s">
        <v>19</v>
      </c>
      <c r="N184" s="254" t="s">
        <v>45</v>
      </c>
      <c r="O184" s="84"/>
      <c r="P184" s="213">
        <f>O184*H184</f>
        <v>0</v>
      </c>
      <c r="Q184" s="213">
        <v>0.065670000000000006</v>
      </c>
      <c r="R184" s="213">
        <f>Q184*H184</f>
        <v>0.32835000000000003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176</v>
      </c>
      <c r="AT184" s="215" t="s">
        <v>194</v>
      </c>
      <c r="AU184" s="215" t="s">
        <v>84</v>
      </c>
      <c r="AY184" s="17" t="s">
        <v>130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82</v>
      </c>
      <c r="BK184" s="216">
        <f>ROUND(I184*H184,2)</f>
        <v>0</v>
      </c>
      <c r="BL184" s="17" t="s">
        <v>137</v>
      </c>
      <c r="BM184" s="215" t="s">
        <v>380</v>
      </c>
    </row>
    <row r="185" s="2" customFormat="1" ht="16.5" customHeight="1">
      <c r="A185" s="38"/>
      <c r="B185" s="39"/>
      <c r="C185" s="245" t="s">
        <v>381</v>
      </c>
      <c r="D185" s="245" t="s">
        <v>194</v>
      </c>
      <c r="E185" s="246" t="s">
        <v>382</v>
      </c>
      <c r="F185" s="247" t="s">
        <v>383</v>
      </c>
      <c r="G185" s="248" t="s">
        <v>201</v>
      </c>
      <c r="H185" s="249">
        <v>321</v>
      </c>
      <c r="I185" s="250"/>
      <c r="J185" s="251">
        <f>ROUND(I185*H185,2)</f>
        <v>0</v>
      </c>
      <c r="K185" s="247" t="s">
        <v>136</v>
      </c>
      <c r="L185" s="252"/>
      <c r="M185" s="253" t="s">
        <v>19</v>
      </c>
      <c r="N185" s="254" t="s">
        <v>45</v>
      </c>
      <c r="O185" s="84"/>
      <c r="P185" s="213">
        <f>O185*H185</f>
        <v>0</v>
      </c>
      <c r="Q185" s="213">
        <v>0.085000000000000006</v>
      </c>
      <c r="R185" s="213">
        <f>Q185*H185</f>
        <v>27.285000000000004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176</v>
      </c>
      <c r="AT185" s="215" t="s">
        <v>194</v>
      </c>
      <c r="AU185" s="215" t="s">
        <v>84</v>
      </c>
      <c r="AY185" s="17" t="s">
        <v>130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82</v>
      </c>
      <c r="BK185" s="216">
        <f>ROUND(I185*H185,2)</f>
        <v>0</v>
      </c>
      <c r="BL185" s="17" t="s">
        <v>137</v>
      </c>
      <c r="BM185" s="215" t="s">
        <v>384</v>
      </c>
    </row>
    <row r="186" s="2" customFormat="1" ht="16.5" customHeight="1">
      <c r="A186" s="38"/>
      <c r="B186" s="39"/>
      <c r="C186" s="204" t="s">
        <v>385</v>
      </c>
      <c r="D186" s="204" t="s">
        <v>132</v>
      </c>
      <c r="E186" s="205" t="s">
        <v>386</v>
      </c>
      <c r="F186" s="206" t="s">
        <v>387</v>
      </c>
      <c r="G186" s="207" t="s">
        <v>143</v>
      </c>
      <c r="H186" s="208">
        <v>18.186</v>
      </c>
      <c r="I186" s="209"/>
      <c r="J186" s="210">
        <f>ROUND(I186*H186,2)</f>
        <v>0</v>
      </c>
      <c r="K186" s="206" t="s">
        <v>136</v>
      </c>
      <c r="L186" s="44"/>
      <c r="M186" s="211" t="s">
        <v>19</v>
      </c>
      <c r="N186" s="212" t="s">
        <v>45</v>
      </c>
      <c r="O186" s="84"/>
      <c r="P186" s="213">
        <f>O186*H186</f>
        <v>0</v>
      </c>
      <c r="Q186" s="213">
        <v>2.2563399999999998</v>
      </c>
      <c r="R186" s="213">
        <f>Q186*H186</f>
        <v>41.033799239999993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137</v>
      </c>
      <c r="AT186" s="215" t="s">
        <v>132</v>
      </c>
      <c r="AU186" s="215" t="s">
        <v>84</v>
      </c>
      <c r="AY186" s="17" t="s">
        <v>130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82</v>
      </c>
      <c r="BK186" s="216">
        <f>ROUND(I186*H186,2)</f>
        <v>0</v>
      </c>
      <c r="BL186" s="17" t="s">
        <v>137</v>
      </c>
      <c r="BM186" s="215" t="s">
        <v>388</v>
      </c>
    </row>
    <row r="187" s="2" customFormat="1">
      <c r="A187" s="38"/>
      <c r="B187" s="39"/>
      <c r="C187" s="40"/>
      <c r="D187" s="217" t="s">
        <v>139</v>
      </c>
      <c r="E187" s="40"/>
      <c r="F187" s="218" t="s">
        <v>389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139</v>
      </c>
      <c r="AU187" s="17" t="s">
        <v>84</v>
      </c>
    </row>
    <row r="188" s="13" customFormat="1">
      <c r="A188" s="13"/>
      <c r="B188" s="222"/>
      <c r="C188" s="223"/>
      <c r="D188" s="224" t="s">
        <v>146</v>
      </c>
      <c r="E188" s="225" t="s">
        <v>19</v>
      </c>
      <c r="F188" s="226" t="s">
        <v>390</v>
      </c>
      <c r="G188" s="223"/>
      <c r="H188" s="227">
        <v>18.186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146</v>
      </c>
      <c r="AU188" s="233" t="s">
        <v>84</v>
      </c>
      <c r="AV188" s="13" t="s">
        <v>84</v>
      </c>
      <c r="AW188" s="13" t="s">
        <v>35</v>
      </c>
      <c r="AX188" s="13" t="s">
        <v>82</v>
      </c>
      <c r="AY188" s="233" t="s">
        <v>130</v>
      </c>
    </row>
    <row r="189" s="12" customFormat="1" ht="22.8" customHeight="1">
      <c r="A189" s="12"/>
      <c r="B189" s="188"/>
      <c r="C189" s="189"/>
      <c r="D189" s="190" t="s">
        <v>73</v>
      </c>
      <c r="E189" s="202" t="s">
        <v>391</v>
      </c>
      <c r="F189" s="202" t="s">
        <v>392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SUM(P190:P191)</f>
        <v>0</v>
      </c>
      <c r="Q189" s="196"/>
      <c r="R189" s="197">
        <f>SUM(R190:R191)</f>
        <v>0</v>
      </c>
      <c r="S189" s="196"/>
      <c r="T189" s="198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82</v>
      </c>
      <c r="AT189" s="200" t="s">
        <v>73</v>
      </c>
      <c r="AU189" s="200" t="s">
        <v>82</v>
      </c>
      <c r="AY189" s="199" t="s">
        <v>130</v>
      </c>
      <c r="BK189" s="201">
        <f>SUM(BK190:BK191)</f>
        <v>0</v>
      </c>
    </row>
    <row r="190" s="2" customFormat="1" ht="24.15" customHeight="1">
      <c r="A190" s="38"/>
      <c r="B190" s="39"/>
      <c r="C190" s="204" t="s">
        <v>393</v>
      </c>
      <c r="D190" s="204" t="s">
        <v>132</v>
      </c>
      <c r="E190" s="205" t="s">
        <v>394</v>
      </c>
      <c r="F190" s="206" t="s">
        <v>395</v>
      </c>
      <c r="G190" s="207" t="s">
        <v>173</v>
      </c>
      <c r="H190" s="208">
        <v>298.60899999999998</v>
      </c>
      <c r="I190" s="209"/>
      <c r="J190" s="210">
        <f>ROUND(I190*H190,2)</f>
        <v>0</v>
      </c>
      <c r="K190" s="206" t="s">
        <v>136</v>
      </c>
      <c r="L190" s="44"/>
      <c r="M190" s="211" t="s">
        <v>19</v>
      </c>
      <c r="N190" s="212" t="s">
        <v>45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137</v>
      </c>
      <c r="AT190" s="215" t="s">
        <v>132</v>
      </c>
      <c r="AU190" s="215" t="s">
        <v>84</v>
      </c>
      <c r="AY190" s="17" t="s">
        <v>130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82</v>
      </c>
      <c r="BK190" s="216">
        <f>ROUND(I190*H190,2)</f>
        <v>0</v>
      </c>
      <c r="BL190" s="17" t="s">
        <v>137</v>
      </c>
      <c r="BM190" s="215" t="s">
        <v>396</v>
      </c>
    </row>
    <row r="191" s="2" customFormat="1">
      <c r="A191" s="38"/>
      <c r="B191" s="39"/>
      <c r="C191" s="40"/>
      <c r="D191" s="217" t="s">
        <v>139</v>
      </c>
      <c r="E191" s="40"/>
      <c r="F191" s="218" t="s">
        <v>397</v>
      </c>
      <c r="G191" s="40"/>
      <c r="H191" s="40"/>
      <c r="I191" s="219"/>
      <c r="J191" s="40"/>
      <c r="K191" s="40"/>
      <c r="L191" s="44"/>
      <c r="M191" s="255"/>
      <c r="N191" s="256"/>
      <c r="O191" s="257"/>
      <c r="P191" s="257"/>
      <c r="Q191" s="257"/>
      <c r="R191" s="257"/>
      <c r="S191" s="257"/>
      <c r="T191" s="25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139</v>
      </c>
      <c r="AU191" s="17" t="s">
        <v>84</v>
      </c>
    </row>
    <row r="192" s="2" customFormat="1" ht="6.96" customHeight="1">
      <c r="A192" s="38"/>
      <c r="B192" s="59"/>
      <c r="C192" s="60"/>
      <c r="D192" s="60"/>
      <c r="E192" s="60"/>
      <c r="F192" s="60"/>
      <c r="G192" s="60"/>
      <c r="H192" s="60"/>
      <c r="I192" s="60"/>
      <c r="J192" s="60"/>
      <c r="K192" s="60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aTsBaa/Qd6kRwFxgP8EmZVGsV0J4ac2QbmmKmk7/1e63uovm8focSjJZdduZVAeNBKKJVn/wqOTq5XKk2F7oTg==" hashValue="pfm+JcI9CQtp2VBZgOVF8TikLIBFyO/XY9Y8SqVziTzAbGjbi4jtZuSu/IMmvTtf2Y8rV17JAWfXMfIKbdi7Jw==" algorithmName="SHA-512" password="CC35"/>
  <autoFilter ref="C85:K19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21151113"/>
    <hyperlink ref="F92" r:id="rId2" display="https://podminky.urs.cz/item/CS_URS_2023_01/122552205"/>
    <hyperlink ref="F97" r:id="rId3" display="https://podminky.urs.cz/item/CS_URS_2023_01/131551101"/>
    <hyperlink ref="F100" r:id="rId4" display="https://podminky.urs.cz/item/CS_URS_2023_01/162351104"/>
    <hyperlink ref="F102" r:id="rId5" display="https://podminky.urs.cz/item/CS_URS_2023_01/162751117"/>
    <hyperlink ref="F104" r:id="rId6" display="https://podminky.urs.cz/item/CS_URS_2023_01/167111101"/>
    <hyperlink ref="F106" r:id="rId7" display="https://podminky.urs.cz/item/CS_URS_2023_01/171201231"/>
    <hyperlink ref="F108" r:id="rId8" display="https://podminky.urs.cz/item/CS_URS_2023_01/181152302"/>
    <hyperlink ref="F110" r:id="rId9" display="https://podminky.urs.cz/item/CS_URS_2023_01/181311103"/>
    <hyperlink ref="F113" r:id="rId10" display="https://podminky.urs.cz/item/CS_URS_2023_01/211971121"/>
    <hyperlink ref="F117" r:id="rId11" display="https://podminky.urs.cz/item/CS_URS_2023_01/212751104"/>
    <hyperlink ref="F120" r:id="rId12" display="https://podminky.urs.cz/item/CS_URS_2023_01/564841111"/>
    <hyperlink ref="F123" r:id="rId13" display="https://podminky.urs.cz/item/CS_URS_2023_01/564851111"/>
    <hyperlink ref="F127" r:id="rId14" display="https://podminky.urs.cz/item/CS_URS_2023_01/564851114"/>
    <hyperlink ref="F129" r:id="rId15" display="https://podminky.urs.cz/item/CS_URS_2023_01/564861114"/>
    <hyperlink ref="F131" r:id="rId16" display="https://podminky.urs.cz/item/CS_URS_2023_01/564971315"/>
    <hyperlink ref="F134" r:id="rId17" display="https://podminky.urs.cz/item/CS_URS_2023_01/565135121"/>
    <hyperlink ref="F136" r:id="rId18" display="https://podminky.urs.cz/item/CS_URS_2023_01/567121111"/>
    <hyperlink ref="F138" r:id="rId19" display="https://podminky.urs.cz/item/CS_URS_2023_01/573211109"/>
    <hyperlink ref="F140" r:id="rId20" display="https://podminky.urs.cz/item/CS_URS_2023_01/573231108"/>
    <hyperlink ref="F142" r:id="rId21" display="https://podminky.urs.cz/item/CS_URS_2023_01/577134221"/>
    <hyperlink ref="F144" r:id="rId22" display="https://podminky.urs.cz/item/CS_URS_2023_01/596212223"/>
    <hyperlink ref="F150" r:id="rId23" display="https://podminky.urs.cz/item/CS_URS_2023_01/596412212"/>
    <hyperlink ref="F155" r:id="rId24" display="https://podminky.urs.cz/item/CS_URS_2021_02/895941311"/>
    <hyperlink ref="F160" r:id="rId25" display="https://podminky.urs.cz/item/CS_URS_2023_01/899331111"/>
    <hyperlink ref="F162" r:id="rId26" display="https://podminky.urs.cz/item/CS_URS_2023_01/899431111"/>
    <hyperlink ref="F165" r:id="rId27" display="https://podminky.urs.cz/item/CS_URS_2023_01/914111111"/>
    <hyperlink ref="F171" r:id="rId28" display="https://podminky.urs.cz/item/CS_URS_2023_01/914511112"/>
    <hyperlink ref="F176" r:id="rId29" display="https://podminky.urs.cz/item/CS_URS_2023_01/915491211"/>
    <hyperlink ref="F179" r:id="rId30" display="https://podminky.urs.cz/item/CS_URS_2023_01/916231213"/>
    <hyperlink ref="F182" r:id="rId31" display="https://podminky.urs.cz/item/CS_URS_2023_01/916131213"/>
    <hyperlink ref="F187" r:id="rId32" display="https://podminky.urs.cz/item/CS_URS_2023_01/916991121"/>
    <hyperlink ref="F191" r:id="rId33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398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ROUND((SUM(BE87:BE198)),  2)</f>
        <v>0</v>
      </c>
      <c r="G33" s="38"/>
      <c r="H33" s="38"/>
      <c r="I33" s="148">
        <v>0.20999999999999999</v>
      </c>
      <c r="J33" s="147">
        <f>ROUND(((SUM(BE87:BE198))*I33),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ROUND((SUM(BF87:BF198)),  2)</f>
        <v>0</v>
      </c>
      <c r="G34" s="38"/>
      <c r="H34" s="38"/>
      <c r="I34" s="148">
        <v>0.14999999999999999</v>
      </c>
      <c r="J34" s="147">
        <f>ROUND(((SUM(BF87:BF198))*I34),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ROUND((SUM(BG87:BG198)),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ROUND((SUM(BH87:BH198)),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ROUND((SUM(BI87:BI198)),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100-2-1 - Komunikace Seifertova, část 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J124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J130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J157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J167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399</v>
      </c>
      <c r="E66" s="174"/>
      <c r="F66" s="174"/>
      <c r="G66" s="174"/>
      <c r="H66" s="174"/>
      <c r="I66" s="174"/>
      <c r="J66" s="175">
        <f>J186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114</v>
      </c>
      <c r="E67" s="174"/>
      <c r="F67" s="174"/>
      <c r="G67" s="174"/>
      <c r="H67" s="174"/>
      <c r="I67" s="174"/>
      <c r="J67" s="175">
        <f>J196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115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MALÁ PRŮMYSLOVÁ A OBYTNÁ ZÓNA , LOKALITA SYLVÁROV-2021.12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102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100-2-1 - Komunikace Seifertova, část 1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Dvůr Králové nad Labem</v>
      </c>
      <c r="G81" s="40"/>
      <c r="H81" s="40"/>
      <c r="I81" s="32" t="s">
        <v>23</v>
      </c>
      <c r="J81" s="72" t="str">
        <f>IF(J12="","",J12)</f>
        <v>6. 6. 2021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25</v>
      </c>
      <c r="D83" s="40"/>
      <c r="E83" s="40"/>
      <c r="F83" s="27" t="str">
        <f>E15</f>
        <v>Město Dvůr Králové nad Labem</v>
      </c>
      <c r="G83" s="40"/>
      <c r="H83" s="40"/>
      <c r="I83" s="32" t="s">
        <v>32</v>
      </c>
      <c r="J83" s="36" t="str">
        <f>E21</f>
        <v>Daniel Kadavý, projektová činnost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36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116</v>
      </c>
      <c r="D86" s="180" t="s">
        <v>59</v>
      </c>
      <c r="E86" s="180" t="s">
        <v>55</v>
      </c>
      <c r="F86" s="180" t="s">
        <v>56</v>
      </c>
      <c r="G86" s="180" t="s">
        <v>117</v>
      </c>
      <c r="H86" s="180" t="s">
        <v>118</v>
      </c>
      <c r="I86" s="180" t="s">
        <v>119</v>
      </c>
      <c r="J86" s="180" t="s">
        <v>106</v>
      </c>
      <c r="K86" s="181" t="s">
        <v>120</v>
      </c>
      <c r="L86" s="182"/>
      <c r="M86" s="92" t="s">
        <v>19</v>
      </c>
      <c r="N86" s="93" t="s">
        <v>44</v>
      </c>
      <c r="O86" s="93" t="s">
        <v>121</v>
      </c>
      <c r="P86" s="93" t="s">
        <v>122</v>
      </c>
      <c r="Q86" s="93" t="s">
        <v>123</v>
      </c>
      <c r="R86" s="93" t="s">
        <v>124</v>
      </c>
      <c r="S86" s="93" t="s">
        <v>125</v>
      </c>
      <c r="T86" s="94" t="s">
        <v>126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127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</f>
        <v>0</v>
      </c>
      <c r="Q87" s="96"/>
      <c r="R87" s="185">
        <f>R88</f>
        <v>1270.4884468799999</v>
      </c>
      <c r="S87" s="96"/>
      <c r="T87" s="186">
        <f>T88</f>
        <v>295.14299999999997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73</v>
      </c>
      <c r="AU87" s="17" t="s">
        <v>107</v>
      </c>
      <c r="BK87" s="187">
        <f>BK88</f>
        <v>0</v>
      </c>
    </row>
    <row r="88" s="12" customFormat="1" ht="25.92" customHeight="1">
      <c r="A88" s="12"/>
      <c r="B88" s="188"/>
      <c r="C88" s="189"/>
      <c r="D88" s="190" t="s">
        <v>73</v>
      </c>
      <c r="E88" s="191" t="s">
        <v>128</v>
      </c>
      <c r="F88" s="191" t="s">
        <v>129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P89+P124+P130+P157+P167+P186+P196</f>
        <v>0</v>
      </c>
      <c r="Q88" s="196"/>
      <c r="R88" s="197">
        <f>R89+R124+R130+R157+R167+R186+R196</f>
        <v>1270.4884468799999</v>
      </c>
      <c r="S88" s="196"/>
      <c r="T88" s="198">
        <f>T89+T124+T130+T157+T167+T186+T196</f>
        <v>295.14299999999997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82</v>
      </c>
      <c r="AT88" s="200" t="s">
        <v>73</v>
      </c>
      <c r="AU88" s="200" t="s">
        <v>74</v>
      </c>
      <c r="AY88" s="199" t="s">
        <v>130</v>
      </c>
      <c r="BK88" s="201">
        <f>BK89+BK124+BK130+BK157+BK167+BK186+BK196</f>
        <v>0</v>
      </c>
    </row>
    <row r="89" s="12" customFormat="1" ht="22.8" customHeight="1">
      <c r="A89" s="12"/>
      <c r="B89" s="188"/>
      <c r="C89" s="189"/>
      <c r="D89" s="190" t="s">
        <v>73</v>
      </c>
      <c r="E89" s="202" t="s">
        <v>82</v>
      </c>
      <c r="F89" s="202" t="s">
        <v>131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SUM(P90:P123)</f>
        <v>0</v>
      </c>
      <c r="Q89" s="196"/>
      <c r="R89" s="197">
        <f>SUM(R90:R123)</f>
        <v>0.016169999999999997</v>
      </c>
      <c r="S89" s="196"/>
      <c r="T89" s="198">
        <f>SUM(T90:T123)</f>
        <v>295.125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82</v>
      </c>
      <c r="AT89" s="200" t="s">
        <v>73</v>
      </c>
      <c r="AU89" s="200" t="s">
        <v>82</v>
      </c>
      <c r="AY89" s="199" t="s">
        <v>130</v>
      </c>
      <c r="BK89" s="201">
        <f>SUM(BK90:BK123)</f>
        <v>0</v>
      </c>
    </row>
    <row r="90" s="2" customFormat="1" ht="37.8" customHeight="1">
      <c r="A90" s="38"/>
      <c r="B90" s="39"/>
      <c r="C90" s="204" t="s">
        <v>82</v>
      </c>
      <c r="D90" s="204" t="s">
        <v>132</v>
      </c>
      <c r="E90" s="205" t="s">
        <v>400</v>
      </c>
      <c r="F90" s="206" t="s">
        <v>401</v>
      </c>
      <c r="G90" s="207" t="s">
        <v>135</v>
      </c>
      <c r="H90" s="208">
        <v>708</v>
      </c>
      <c r="I90" s="209"/>
      <c r="J90" s="210">
        <f>ROUND(I90*H90,2)</f>
        <v>0</v>
      </c>
      <c r="K90" s="206" t="s">
        <v>136</v>
      </c>
      <c r="L90" s="44"/>
      <c r="M90" s="211" t="s">
        <v>19</v>
      </c>
      <c r="N90" s="212" t="s">
        <v>45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0.28999999999999998</v>
      </c>
      <c r="T90" s="214">
        <f>S90*H90</f>
        <v>205.31999999999999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137</v>
      </c>
      <c r="AT90" s="215" t="s">
        <v>132</v>
      </c>
      <c r="AU90" s="215" t="s">
        <v>84</v>
      </c>
      <c r="AY90" s="17" t="s">
        <v>130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82</v>
      </c>
      <c r="BK90" s="216">
        <f>ROUND(I90*H90,2)</f>
        <v>0</v>
      </c>
      <c r="BL90" s="17" t="s">
        <v>137</v>
      </c>
      <c r="BM90" s="215" t="s">
        <v>402</v>
      </c>
    </row>
    <row r="91" s="2" customFormat="1">
      <c r="A91" s="38"/>
      <c r="B91" s="39"/>
      <c r="C91" s="40"/>
      <c r="D91" s="217" t="s">
        <v>139</v>
      </c>
      <c r="E91" s="40"/>
      <c r="F91" s="218" t="s">
        <v>403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139</v>
      </c>
      <c r="AU91" s="17" t="s">
        <v>84</v>
      </c>
    </row>
    <row r="92" s="13" customFormat="1">
      <c r="A92" s="13"/>
      <c r="B92" s="222"/>
      <c r="C92" s="223"/>
      <c r="D92" s="224" t="s">
        <v>146</v>
      </c>
      <c r="E92" s="225" t="s">
        <v>19</v>
      </c>
      <c r="F92" s="226" t="s">
        <v>404</v>
      </c>
      <c r="G92" s="223"/>
      <c r="H92" s="227">
        <v>239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146</v>
      </c>
      <c r="AU92" s="233" t="s">
        <v>84</v>
      </c>
      <c r="AV92" s="13" t="s">
        <v>84</v>
      </c>
      <c r="AW92" s="13" t="s">
        <v>35</v>
      </c>
      <c r="AX92" s="13" t="s">
        <v>74</v>
      </c>
      <c r="AY92" s="233" t="s">
        <v>130</v>
      </c>
    </row>
    <row r="93" s="13" customFormat="1">
      <c r="A93" s="13"/>
      <c r="B93" s="222"/>
      <c r="C93" s="223"/>
      <c r="D93" s="224" t="s">
        <v>146</v>
      </c>
      <c r="E93" s="225" t="s">
        <v>19</v>
      </c>
      <c r="F93" s="226" t="s">
        <v>405</v>
      </c>
      <c r="G93" s="223"/>
      <c r="H93" s="227">
        <v>194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146</v>
      </c>
      <c r="AU93" s="233" t="s">
        <v>84</v>
      </c>
      <c r="AV93" s="13" t="s">
        <v>84</v>
      </c>
      <c r="AW93" s="13" t="s">
        <v>35</v>
      </c>
      <c r="AX93" s="13" t="s">
        <v>74</v>
      </c>
      <c r="AY93" s="233" t="s">
        <v>130</v>
      </c>
    </row>
    <row r="94" s="13" customFormat="1">
      <c r="A94" s="13"/>
      <c r="B94" s="222"/>
      <c r="C94" s="223"/>
      <c r="D94" s="224" t="s">
        <v>146</v>
      </c>
      <c r="E94" s="225" t="s">
        <v>19</v>
      </c>
      <c r="F94" s="226" t="s">
        <v>406</v>
      </c>
      <c r="G94" s="223"/>
      <c r="H94" s="227">
        <v>275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146</v>
      </c>
      <c r="AU94" s="233" t="s">
        <v>84</v>
      </c>
      <c r="AV94" s="13" t="s">
        <v>84</v>
      </c>
      <c r="AW94" s="13" t="s">
        <v>35</v>
      </c>
      <c r="AX94" s="13" t="s">
        <v>74</v>
      </c>
      <c r="AY94" s="233" t="s">
        <v>130</v>
      </c>
    </row>
    <row r="95" s="14" customFormat="1">
      <c r="A95" s="14"/>
      <c r="B95" s="234"/>
      <c r="C95" s="235"/>
      <c r="D95" s="224" t="s">
        <v>146</v>
      </c>
      <c r="E95" s="236" t="s">
        <v>19</v>
      </c>
      <c r="F95" s="237" t="s">
        <v>149</v>
      </c>
      <c r="G95" s="235"/>
      <c r="H95" s="238">
        <v>708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146</v>
      </c>
      <c r="AU95" s="244" t="s">
        <v>84</v>
      </c>
      <c r="AV95" s="14" t="s">
        <v>137</v>
      </c>
      <c r="AW95" s="14" t="s">
        <v>35</v>
      </c>
      <c r="AX95" s="14" t="s">
        <v>82</v>
      </c>
      <c r="AY95" s="244" t="s">
        <v>130</v>
      </c>
    </row>
    <row r="96" s="2" customFormat="1" ht="33" customHeight="1">
      <c r="A96" s="38"/>
      <c r="B96" s="39"/>
      <c r="C96" s="204" t="s">
        <v>84</v>
      </c>
      <c r="D96" s="204" t="s">
        <v>132</v>
      </c>
      <c r="E96" s="205" t="s">
        <v>407</v>
      </c>
      <c r="F96" s="206" t="s">
        <v>408</v>
      </c>
      <c r="G96" s="207" t="s">
        <v>135</v>
      </c>
      <c r="H96" s="208">
        <v>239</v>
      </c>
      <c r="I96" s="209"/>
      <c r="J96" s="210">
        <f>ROUND(I96*H96,2)</f>
        <v>0</v>
      </c>
      <c r="K96" s="206" t="s">
        <v>136</v>
      </c>
      <c r="L96" s="44"/>
      <c r="M96" s="211" t="s">
        <v>19</v>
      </c>
      <c r="N96" s="212" t="s">
        <v>45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0.22</v>
      </c>
      <c r="T96" s="214">
        <f>S96*H96</f>
        <v>52.579999999999998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137</v>
      </c>
      <c r="AT96" s="215" t="s">
        <v>132</v>
      </c>
      <c r="AU96" s="215" t="s">
        <v>84</v>
      </c>
      <c r="AY96" s="17" t="s">
        <v>130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82</v>
      </c>
      <c r="BK96" s="216">
        <f>ROUND(I96*H96,2)</f>
        <v>0</v>
      </c>
      <c r="BL96" s="17" t="s">
        <v>137</v>
      </c>
      <c r="BM96" s="215" t="s">
        <v>409</v>
      </c>
    </row>
    <row r="97" s="2" customFormat="1">
      <c r="A97" s="38"/>
      <c r="B97" s="39"/>
      <c r="C97" s="40"/>
      <c r="D97" s="217" t="s">
        <v>139</v>
      </c>
      <c r="E97" s="40"/>
      <c r="F97" s="218" t="s">
        <v>410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84</v>
      </c>
    </row>
    <row r="98" s="2" customFormat="1" ht="24.15" customHeight="1">
      <c r="A98" s="38"/>
      <c r="B98" s="39"/>
      <c r="C98" s="204" t="s">
        <v>150</v>
      </c>
      <c r="D98" s="204" t="s">
        <v>132</v>
      </c>
      <c r="E98" s="205" t="s">
        <v>411</v>
      </c>
      <c r="F98" s="206" t="s">
        <v>412</v>
      </c>
      <c r="G98" s="207" t="s">
        <v>135</v>
      </c>
      <c r="H98" s="208">
        <v>231</v>
      </c>
      <c r="I98" s="209"/>
      <c r="J98" s="210">
        <f>ROUND(I98*H98,2)</f>
        <v>0</v>
      </c>
      <c r="K98" s="206" t="s">
        <v>136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6.9999999999999994E-05</v>
      </c>
      <c r="R98" s="213">
        <f>Q98*H98</f>
        <v>0.016169999999999997</v>
      </c>
      <c r="S98" s="213">
        <v>0.11500000000000001</v>
      </c>
      <c r="T98" s="214">
        <f>S98*H98</f>
        <v>26.565000000000001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137</v>
      </c>
      <c r="AT98" s="215" t="s">
        <v>132</v>
      </c>
      <c r="AU98" s="215" t="s">
        <v>84</v>
      </c>
      <c r="AY98" s="17" t="s">
        <v>130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137</v>
      </c>
      <c r="BM98" s="215" t="s">
        <v>413</v>
      </c>
    </row>
    <row r="99" s="2" customFormat="1">
      <c r="A99" s="38"/>
      <c r="B99" s="39"/>
      <c r="C99" s="40"/>
      <c r="D99" s="217" t="s">
        <v>139</v>
      </c>
      <c r="E99" s="40"/>
      <c r="F99" s="218" t="s">
        <v>414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139</v>
      </c>
      <c r="AU99" s="17" t="s">
        <v>84</v>
      </c>
    </row>
    <row r="100" s="13" customFormat="1">
      <c r="A100" s="13"/>
      <c r="B100" s="222"/>
      <c r="C100" s="223"/>
      <c r="D100" s="224" t="s">
        <v>146</v>
      </c>
      <c r="E100" s="225" t="s">
        <v>19</v>
      </c>
      <c r="F100" s="226" t="s">
        <v>415</v>
      </c>
      <c r="G100" s="223"/>
      <c r="H100" s="227">
        <v>175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146</v>
      </c>
      <c r="AU100" s="233" t="s">
        <v>84</v>
      </c>
      <c r="AV100" s="13" t="s">
        <v>84</v>
      </c>
      <c r="AW100" s="13" t="s">
        <v>35</v>
      </c>
      <c r="AX100" s="13" t="s">
        <v>74</v>
      </c>
      <c r="AY100" s="233" t="s">
        <v>130</v>
      </c>
    </row>
    <row r="101" s="13" customFormat="1">
      <c r="A101" s="13"/>
      <c r="B101" s="222"/>
      <c r="C101" s="223"/>
      <c r="D101" s="224" t="s">
        <v>146</v>
      </c>
      <c r="E101" s="225" t="s">
        <v>19</v>
      </c>
      <c r="F101" s="226" t="s">
        <v>416</v>
      </c>
      <c r="G101" s="223"/>
      <c r="H101" s="227">
        <v>56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146</v>
      </c>
      <c r="AU101" s="233" t="s">
        <v>84</v>
      </c>
      <c r="AV101" s="13" t="s">
        <v>84</v>
      </c>
      <c r="AW101" s="13" t="s">
        <v>35</v>
      </c>
      <c r="AX101" s="13" t="s">
        <v>74</v>
      </c>
      <c r="AY101" s="233" t="s">
        <v>130</v>
      </c>
    </row>
    <row r="102" s="14" customFormat="1">
      <c r="A102" s="14"/>
      <c r="B102" s="234"/>
      <c r="C102" s="235"/>
      <c r="D102" s="224" t="s">
        <v>146</v>
      </c>
      <c r="E102" s="236" t="s">
        <v>19</v>
      </c>
      <c r="F102" s="237" t="s">
        <v>149</v>
      </c>
      <c r="G102" s="235"/>
      <c r="H102" s="238">
        <v>231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146</v>
      </c>
      <c r="AU102" s="244" t="s">
        <v>84</v>
      </c>
      <c r="AV102" s="14" t="s">
        <v>137</v>
      </c>
      <c r="AW102" s="14" t="s">
        <v>35</v>
      </c>
      <c r="AX102" s="14" t="s">
        <v>82</v>
      </c>
      <c r="AY102" s="244" t="s">
        <v>130</v>
      </c>
    </row>
    <row r="103" s="2" customFormat="1" ht="24.15" customHeight="1">
      <c r="A103" s="38"/>
      <c r="B103" s="39"/>
      <c r="C103" s="204" t="s">
        <v>137</v>
      </c>
      <c r="D103" s="204" t="s">
        <v>132</v>
      </c>
      <c r="E103" s="205" t="s">
        <v>417</v>
      </c>
      <c r="F103" s="206" t="s">
        <v>418</v>
      </c>
      <c r="G103" s="207" t="s">
        <v>201</v>
      </c>
      <c r="H103" s="208">
        <v>52</v>
      </c>
      <c r="I103" s="209"/>
      <c r="J103" s="210">
        <f>ROUND(I103*H103,2)</f>
        <v>0</v>
      </c>
      <c r="K103" s="206" t="s">
        <v>136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0.20499999999999999</v>
      </c>
      <c r="T103" s="214">
        <f>S103*H103</f>
        <v>10.66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137</v>
      </c>
      <c r="AT103" s="215" t="s">
        <v>132</v>
      </c>
      <c r="AU103" s="215" t="s">
        <v>84</v>
      </c>
      <c r="AY103" s="17" t="s">
        <v>130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137</v>
      </c>
      <c r="BM103" s="215" t="s">
        <v>419</v>
      </c>
    </row>
    <row r="104" s="2" customFormat="1">
      <c r="A104" s="38"/>
      <c r="B104" s="39"/>
      <c r="C104" s="40"/>
      <c r="D104" s="217" t="s">
        <v>139</v>
      </c>
      <c r="E104" s="40"/>
      <c r="F104" s="218" t="s">
        <v>420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139</v>
      </c>
      <c r="AU104" s="17" t="s">
        <v>84</v>
      </c>
    </row>
    <row r="105" s="2" customFormat="1" ht="24.15" customHeight="1">
      <c r="A105" s="38"/>
      <c r="B105" s="39"/>
      <c r="C105" s="204" t="s">
        <v>160</v>
      </c>
      <c r="D105" s="204" t="s">
        <v>132</v>
      </c>
      <c r="E105" s="205" t="s">
        <v>141</v>
      </c>
      <c r="F105" s="206" t="s">
        <v>142</v>
      </c>
      <c r="G105" s="207" t="s">
        <v>143</v>
      </c>
      <c r="H105" s="208">
        <v>1138.8</v>
      </c>
      <c r="I105" s="209"/>
      <c r="J105" s="210">
        <f>ROUND(I105*H105,2)</f>
        <v>0</v>
      </c>
      <c r="K105" s="206" t="s">
        <v>136</v>
      </c>
      <c r="L105" s="44"/>
      <c r="M105" s="211" t="s">
        <v>19</v>
      </c>
      <c r="N105" s="212" t="s">
        <v>45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137</v>
      </c>
      <c r="AT105" s="215" t="s">
        <v>132</v>
      </c>
      <c r="AU105" s="215" t="s">
        <v>84</v>
      </c>
      <c r="AY105" s="17" t="s">
        <v>130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82</v>
      </c>
      <c r="BK105" s="216">
        <f>ROUND(I105*H105,2)</f>
        <v>0</v>
      </c>
      <c r="BL105" s="17" t="s">
        <v>137</v>
      </c>
      <c r="BM105" s="215" t="s">
        <v>421</v>
      </c>
    </row>
    <row r="106" s="2" customFormat="1">
      <c r="A106" s="38"/>
      <c r="B106" s="39"/>
      <c r="C106" s="40"/>
      <c r="D106" s="217" t="s">
        <v>139</v>
      </c>
      <c r="E106" s="40"/>
      <c r="F106" s="218" t="s">
        <v>145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139</v>
      </c>
      <c r="AU106" s="17" t="s">
        <v>84</v>
      </c>
    </row>
    <row r="107" s="13" customFormat="1">
      <c r="A107" s="13"/>
      <c r="B107" s="222"/>
      <c r="C107" s="223"/>
      <c r="D107" s="224" t="s">
        <v>146</v>
      </c>
      <c r="E107" s="225" t="s">
        <v>19</v>
      </c>
      <c r="F107" s="226" t="s">
        <v>422</v>
      </c>
      <c r="G107" s="223"/>
      <c r="H107" s="227">
        <v>526.64999999999998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146</v>
      </c>
      <c r="AU107" s="233" t="s">
        <v>84</v>
      </c>
      <c r="AV107" s="13" t="s">
        <v>84</v>
      </c>
      <c r="AW107" s="13" t="s">
        <v>35</v>
      </c>
      <c r="AX107" s="13" t="s">
        <v>74</v>
      </c>
      <c r="AY107" s="233" t="s">
        <v>130</v>
      </c>
    </row>
    <row r="108" s="13" customFormat="1">
      <c r="A108" s="13"/>
      <c r="B108" s="222"/>
      <c r="C108" s="223"/>
      <c r="D108" s="224" t="s">
        <v>146</v>
      </c>
      <c r="E108" s="225" t="s">
        <v>19</v>
      </c>
      <c r="F108" s="226" t="s">
        <v>423</v>
      </c>
      <c r="G108" s="223"/>
      <c r="H108" s="227">
        <v>612.14999999999998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146</v>
      </c>
      <c r="AU108" s="233" t="s">
        <v>84</v>
      </c>
      <c r="AV108" s="13" t="s">
        <v>84</v>
      </c>
      <c r="AW108" s="13" t="s">
        <v>35</v>
      </c>
      <c r="AX108" s="13" t="s">
        <v>74</v>
      </c>
      <c r="AY108" s="233" t="s">
        <v>130</v>
      </c>
    </row>
    <row r="109" s="14" customFormat="1">
      <c r="A109" s="14"/>
      <c r="B109" s="234"/>
      <c r="C109" s="235"/>
      <c r="D109" s="224" t="s">
        <v>146</v>
      </c>
      <c r="E109" s="236" t="s">
        <v>19</v>
      </c>
      <c r="F109" s="237" t="s">
        <v>149</v>
      </c>
      <c r="G109" s="235"/>
      <c r="H109" s="238">
        <v>1138.8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146</v>
      </c>
      <c r="AU109" s="244" t="s">
        <v>84</v>
      </c>
      <c r="AV109" s="14" t="s">
        <v>137</v>
      </c>
      <c r="AW109" s="14" t="s">
        <v>35</v>
      </c>
      <c r="AX109" s="14" t="s">
        <v>82</v>
      </c>
      <c r="AY109" s="244" t="s">
        <v>130</v>
      </c>
    </row>
    <row r="110" s="2" customFormat="1" ht="24.15" customHeight="1">
      <c r="A110" s="38"/>
      <c r="B110" s="39"/>
      <c r="C110" s="204" t="s">
        <v>165</v>
      </c>
      <c r="D110" s="204" t="s">
        <v>132</v>
      </c>
      <c r="E110" s="205" t="s">
        <v>151</v>
      </c>
      <c r="F110" s="206" t="s">
        <v>152</v>
      </c>
      <c r="G110" s="207" t="s">
        <v>143</v>
      </c>
      <c r="H110" s="208">
        <v>4</v>
      </c>
      <c r="I110" s="209"/>
      <c r="J110" s="210">
        <f>ROUND(I110*H110,2)</f>
        <v>0</v>
      </c>
      <c r="K110" s="206" t="s">
        <v>136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137</v>
      </c>
      <c r="AT110" s="215" t="s">
        <v>132</v>
      </c>
      <c r="AU110" s="215" t="s">
        <v>84</v>
      </c>
      <c r="AY110" s="17" t="s">
        <v>130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137</v>
      </c>
      <c r="BM110" s="215" t="s">
        <v>424</v>
      </c>
    </row>
    <row r="111" s="2" customFormat="1">
      <c r="A111" s="38"/>
      <c r="B111" s="39"/>
      <c r="C111" s="40"/>
      <c r="D111" s="217" t="s">
        <v>139</v>
      </c>
      <c r="E111" s="40"/>
      <c r="F111" s="218" t="s">
        <v>154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139</v>
      </c>
      <c r="AU111" s="17" t="s">
        <v>84</v>
      </c>
    </row>
    <row r="112" s="13" customFormat="1">
      <c r="A112" s="13"/>
      <c r="B112" s="222"/>
      <c r="C112" s="223"/>
      <c r="D112" s="224" t="s">
        <v>146</v>
      </c>
      <c r="E112" s="225" t="s">
        <v>19</v>
      </c>
      <c r="F112" s="226" t="s">
        <v>425</v>
      </c>
      <c r="G112" s="223"/>
      <c r="H112" s="227">
        <v>4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146</v>
      </c>
      <c r="AU112" s="233" t="s">
        <v>84</v>
      </c>
      <c r="AV112" s="13" t="s">
        <v>84</v>
      </c>
      <c r="AW112" s="13" t="s">
        <v>35</v>
      </c>
      <c r="AX112" s="13" t="s">
        <v>82</v>
      </c>
      <c r="AY112" s="233" t="s">
        <v>130</v>
      </c>
    </row>
    <row r="113" s="2" customFormat="1" ht="37.8" customHeight="1">
      <c r="A113" s="38"/>
      <c r="B113" s="39"/>
      <c r="C113" s="204" t="s">
        <v>170</v>
      </c>
      <c r="D113" s="204" t="s">
        <v>132</v>
      </c>
      <c r="E113" s="205" t="s">
        <v>161</v>
      </c>
      <c r="F113" s="206" t="s">
        <v>162</v>
      </c>
      <c r="G113" s="207" t="s">
        <v>143</v>
      </c>
      <c r="H113" s="208">
        <v>4</v>
      </c>
      <c r="I113" s="209"/>
      <c r="J113" s="210">
        <f>ROUND(I113*H113,2)</f>
        <v>0</v>
      </c>
      <c r="K113" s="206" t="s">
        <v>136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137</v>
      </c>
      <c r="AT113" s="215" t="s">
        <v>132</v>
      </c>
      <c r="AU113" s="215" t="s">
        <v>84</v>
      </c>
      <c r="AY113" s="17" t="s">
        <v>130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137</v>
      </c>
      <c r="BM113" s="215" t="s">
        <v>426</v>
      </c>
    </row>
    <row r="114" s="2" customFormat="1">
      <c r="A114" s="38"/>
      <c r="B114" s="39"/>
      <c r="C114" s="40"/>
      <c r="D114" s="217" t="s">
        <v>139</v>
      </c>
      <c r="E114" s="40"/>
      <c r="F114" s="218" t="s">
        <v>164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139</v>
      </c>
      <c r="AU114" s="17" t="s">
        <v>84</v>
      </c>
    </row>
    <row r="115" s="13" customFormat="1">
      <c r="A115" s="13"/>
      <c r="B115" s="222"/>
      <c r="C115" s="223"/>
      <c r="D115" s="224" t="s">
        <v>146</v>
      </c>
      <c r="E115" s="225" t="s">
        <v>19</v>
      </c>
      <c r="F115" s="226" t="s">
        <v>427</v>
      </c>
      <c r="G115" s="223"/>
      <c r="H115" s="227">
        <v>543.39999999999998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146</v>
      </c>
      <c r="AU115" s="233" t="s">
        <v>84</v>
      </c>
      <c r="AV115" s="13" t="s">
        <v>84</v>
      </c>
      <c r="AW115" s="13" t="s">
        <v>35</v>
      </c>
      <c r="AX115" s="13" t="s">
        <v>74</v>
      </c>
      <c r="AY115" s="233" t="s">
        <v>130</v>
      </c>
    </row>
    <row r="116" s="13" customFormat="1">
      <c r="A116" s="13"/>
      <c r="B116" s="222"/>
      <c r="C116" s="223"/>
      <c r="D116" s="224" t="s">
        <v>146</v>
      </c>
      <c r="E116" s="225" t="s">
        <v>19</v>
      </c>
      <c r="F116" s="226" t="s">
        <v>428</v>
      </c>
      <c r="G116" s="223"/>
      <c r="H116" s="227">
        <v>4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146</v>
      </c>
      <c r="AU116" s="233" t="s">
        <v>84</v>
      </c>
      <c r="AV116" s="13" t="s">
        <v>84</v>
      </c>
      <c r="AW116" s="13" t="s">
        <v>35</v>
      </c>
      <c r="AX116" s="13" t="s">
        <v>82</v>
      </c>
      <c r="AY116" s="233" t="s">
        <v>130</v>
      </c>
    </row>
    <row r="117" s="2" customFormat="1" ht="24.15" customHeight="1">
      <c r="A117" s="38"/>
      <c r="B117" s="39"/>
      <c r="C117" s="204" t="s">
        <v>176</v>
      </c>
      <c r="D117" s="204" t="s">
        <v>132</v>
      </c>
      <c r="E117" s="205" t="s">
        <v>166</v>
      </c>
      <c r="F117" s="206" t="s">
        <v>167</v>
      </c>
      <c r="G117" s="207" t="s">
        <v>143</v>
      </c>
      <c r="H117" s="208">
        <v>1138.8</v>
      </c>
      <c r="I117" s="209"/>
      <c r="J117" s="210">
        <f>ROUND(I117*H117,2)</f>
        <v>0</v>
      </c>
      <c r="K117" s="206" t="s">
        <v>136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137</v>
      </c>
      <c r="AT117" s="215" t="s">
        <v>132</v>
      </c>
      <c r="AU117" s="215" t="s">
        <v>84</v>
      </c>
      <c r="AY117" s="17" t="s">
        <v>130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137</v>
      </c>
      <c r="BM117" s="215" t="s">
        <v>429</v>
      </c>
    </row>
    <row r="118" s="2" customFormat="1">
      <c r="A118" s="38"/>
      <c r="B118" s="39"/>
      <c r="C118" s="40"/>
      <c r="D118" s="217" t="s">
        <v>139</v>
      </c>
      <c r="E118" s="40"/>
      <c r="F118" s="218" t="s">
        <v>169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139</v>
      </c>
      <c r="AU118" s="17" t="s">
        <v>84</v>
      </c>
    </row>
    <row r="119" s="13" customFormat="1">
      <c r="A119" s="13"/>
      <c r="B119" s="222"/>
      <c r="C119" s="223"/>
      <c r="D119" s="224" t="s">
        <v>146</v>
      </c>
      <c r="E119" s="225" t="s">
        <v>19</v>
      </c>
      <c r="F119" s="226" t="s">
        <v>430</v>
      </c>
      <c r="G119" s="223"/>
      <c r="H119" s="227">
        <v>1138.8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146</v>
      </c>
      <c r="AU119" s="233" t="s">
        <v>84</v>
      </c>
      <c r="AV119" s="13" t="s">
        <v>84</v>
      </c>
      <c r="AW119" s="13" t="s">
        <v>35</v>
      </c>
      <c r="AX119" s="13" t="s">
        <v>82</v>
      </c>
      <c r="AY119" s="233" t="s">
        <v>130</v>
      </c>
    </row>
    <row r="120" s="2" customFormat="1" ht="16.5" customHeight="1">
      <c r="A120" s="38"/>
      <c r="B120" s="39"/>
      <c r="C120" s="204" t="s">
        <v>181</v>
      </c>
      <c r="D120" s="204" t="s">
        <v>132</v>
      </c>
      <c r="E120" s="205" t="s">
        <v>177</v>
      </c>
      <c r="F120" s="206" t="s">
        <v>178</v>
      </c>
      <c r="G120" s="207" t="s">
        <v>135</v>
      </c>
      <c r="H120" s="208">
        <v>1053.3</v>
      </c>
      <c r="I120" s="209"/>
      <c r="J120" s="210">
        <f>ROUND(I120*H120,2)</f>
        <v>0</v>
      </c>
      <c r="K120" s="206" t="s">
        <v>136</v>
      </c>
      <c r="L120" s="44"/>
      <c r="M120" s="211" t="s">
        <v>19</v>
      </c>
      <c r="N120" s="212" t="s">
        <v>45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137</v>
      </c>
      <c r="AT120" s="215" t="s">
        <v>132</v>
      </c>
      <c r="AU120" s="215" t="s">
        <v>84</v>
      </c>
      <c r="AY120" s="17" t="s">
        <v>130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82</v>
      </c>
      <c r="BK120" s="216">
        <f>ROUND(I120*H120,2)</f>
        <v>0</v>
      </c>
      <c r="BL120" s="17" t="s">
        <v>137</v>
      </c>
      <c r="BM120" s="215" t="s">
        <v>431</v>
      </c>
    </row>
    <row r="121" s="2" customFormat="1">
      <c r="A121" s="38"/>
      <c r="B121" s="39"/>
      <c r="C121" s="40"/>
      <c r="D121" s="217" t="s">
        <v>139</v>
      </c>
      <c r="E121" s="40"/>
      <c r="F121" s="218" t="s">
        <v>180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139</v>
      </c>
      <c r="AU121" s="17" t="s">
        <v>84</v>
      </c>
    </row>
    <row r="122" s="2" customFormat="1" ht="24.15" customHeight="1">
      <c r="A122" s="38"/>
      <c r="B122" s="39"/>
      <c r="C122" s="204" t="s">
        <v>187</v>
      </c>
      <c r="D122" s="204" t="s">
        <v>132</v>
      </c>
      <c r="E122" s="205" t="s">
        <v>182</v>
      </c>
      <c r="F122" s="206" t="s">
        <v>183</v>
      </c>
      <c r="G122" s="207" t="s">
        <v>135</v>
      </c>
      <c r="H122" s="208">
        <v>104</v>
      </c>
      <c r="I122" s="209"/>
      <c r="J122" s="210">
        <f>ROUND(I122*H122,2)</f>
        <v>0</v>
      </c>
      <c r="K122" s="206" t="s">
        <v>136</v>
      </c>
      <c r="L122" s="44"/>
      <c r="M122" s="211" t="s">
        <v>19</v>
      </c>
      <c r="N122" s="212" t="s">
        <v>45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137</v>
      </c>
      <c r="AT122" s="215" t="s">
        <v>132</v>
      </c>
      <c r="AU122" s="215" t="s">
        <v>84</v>
      </c>
      <c r="AY122" s="17" t="s">
        <v>130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82</v>
      </c>
      <c r="BK122" s="216">
        <f>ROUND(I122*H122,2)</f>
        <v>0</v>
      </c>
      <c r="BL122" s="17" t="s">
        <v>137</v>
      </c>
      <c r="BM122" s="215" t="s">
        <v>432</v>
      </c>
    </row>
    <row r="123" s="2" customFormat="1">
      <c r="A123" s="38"/>
      <c r="B123" s="39"/>
      <c r="C123" s="40"/>
      <c r="D123" s="217" t="s">
        <v>139</v>
      </c>
      <c r="E123" s="40"/>
      <c r="F123" s="218" t="s">
        <v>185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139</v>
      </c>
      <c r="AU123" s="17" t="s">
        <v>84</v>
      </c>
    </row>
    <row r="124" s="12" customFormat="1" ht="22.8" customHeight="1">
      <c r="A124" s="12"/>
      <c r="B124" s="188"/>
      <c r="C124" s="189"/>
      <c r="D124" s="190" t="s">
        <v>73</v>
      </c>
      <c r="E124" s="202" t="s">
        <v>84</v>
      </c>
      <c r="F124" s="202" t="s">
        <v>186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SUM(P125:P129)</f>
        <v>0</v>
      </c>
      <c r="Q124" s="196"/>
      <c r="R124" s="197">
        <f>SUM(R125:R129)</f>
        <v>20.285100000000003</v>
      </c>
      <c r="S124" s="196"/>
      <c r="T124" s="198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82</v>
      </c>
      <c r="AT124" s="200" t="s">
        <v>73</v>
      </c>
      <c r="AU124" s="200" t="s">
        <v>82</v>
      </c>
      <c r="AY124" s="199" t="s">
        <v>130</v>
      </c>
      <c r="BK124" s="201">
        <f>SUM(BK125:BK129)</f>
        <v>0</v>
      </c>
    </row>
    <row r="125" s="2" customFormat="1" ht="24.15" customHeight="1">
      <c r="A125" s="38"/>
      <c r="B125" s="39"/>
      <c r="C125" s="204" t="s">
        <v>193</v>
      </c>
      <c r="D125" s="204" t="s">
        <v>132</v>
      </c>
      <c r="E125" s="205" t="s">
        <v>188</v>
      </c>
      <c r="F125" s="206" t="s">
        <v>189</v>
      </c>
      <c r="G125" s="207" t="s">
        <v>135</v>
      </c>
      <c r="H125" s="208">
        <v>99</v>
      </c>
      <c r="I125" s="209"/>
      <c r="J125" s="210">
        <f>ROUND(I125*H125,2)</f>
        <v>0</v>
      </c>
      <c r="K125" s="206" t="s">
        <v>136</v>
      </c>
      <c r="L125" s="44"/>
      <c r="M125" s="211" t="s">
        <v>19</v>
      </c>
      <c r="N125" s="212" t="s">
        <v>45</v>
      </c>
      <c r="O125" s="84"/>
      <c r="P125" s="213">
        <f>O125*H125</f>
        <v>0</v>
      </c>
      <c r="Q125" s="213">
        <v>0.00031</v>
      </c>
      <c r="R125" s="213">
        <f>Q125*H125</f>
        <v>0.030689999999999999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137</v>
      </c>
      <c r="AT125" s="215" t="s">
        <v>132</v>
      </c>
      <c r="AU125" s="215" t="s">
        <v>84</v>
      </c>
      <c r="AY125" s="17" t="s">
        <v>130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82</v>
      </c>
      <c r="BK125" s="216">
        <f>ROUND(I125*H125,2)</f>
        <v>0</v>
      </c>
      <c r="BL125" s="17" t="s">
        <v>137</v>
      </c>
      <c r="BM125" s="215" t="s">
        <v>433</v>
      </c>
    </row>
    <row r="126" s="2" customFormat="1">
      <c r="A126" s="38"/>
      <c r="B126" s="39"/>
      <c r="C126" s="40"/>
      <c r="D126" s="217" t="s">
        <v>139</v>
      </c>
      <c r="E126" s="40"/>
      <c r="F126" s="218" t="s">
        <v>191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139</v>
      </c>
      <c r="AU126" s="17" t="s">
        <v>84</v>
      </c>
    </row>
    <row r="127" s="2" customFormat="1" ht="16.5" customHeight="1">
      <c r="A127" s="38"/>
      <c r="B127" s="39"/>
      <c r="C127" s="245" t="s">
        <v>198</v>
      </c>
      <c r="D127" s="245" t="s">
        <v>194</v>
      </c>
      <c r="E127" s="246" t="s">
        <v>195</v>
      </c>
      <c r="F127" s="247" t="s">
        <v>196</v>
      </c>
      <c r="G127" s="248" t="s">
        <v>135</v>
      </c>
      <c r="H127" s="249">
        <v>99</v>
      </c>
      <c r="I127" s="250"/>
      <c r="J127" s="251">
        <f>ROUND(I127*H127,2)</f>
        <v>0</v>
      </c>
      <c r="K127" s="247" t="s">
        <v>136</v>
      </c>
      <c r="L127" s="252"/>
      <c r="M127" s="253" t="s">
        <v>19</v>
      </c>
      <c r="N127" s="254" t="s">
        <v>45</v>
      </c>
      <c r="O127" s="84"/>
      <c r="P127" s="213">
        <f>O127*H127</f>
        <v>0</v>
      </c>
      <c r="Q127" s="213">
        <v>0.00010000000000000001</v>
      </c>
      <c r="R127" s="213">
        <f>Q127*H127</f>
        <v>0.0099000000000000008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176</v>
      </c>
      <c r="AT127" s="215" t="s">
        <v>194</v>
      </c>
      <c r="AU127" s="215" t="s">
        <v>84</v>
      </c>
      <c r="AY127" s="17" t="s">
        <v>130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82</v>
      </c>
      <c r="BK127" s="216">
        <f>ROUND(I127*H127,2)</f>
        <v>0</v>
      </c>
      <c r="BL127" s="17" t="s">
        <v>137</v>
      </c>
      <c r="BM127" s="215" t="s">
        <v>434</v>
      </c>
    </row>
    <row r="128" s="2" customFormat="1" ht="37.8" customHeight="1">
      <c r="A128" s="38"/>
      <c r="B128" s="39"/>
      <c r="C128" s="204" t="s">
        <v>205</v>
      </c>
      <c r="D128" s="204" t="s">
        <v>132</v>
      </c>
      <c r="E128" s="205" t="s">
        <v>199</v>
      </c>
      <c r="F128" s="206" t="s">
        <v>200</v>
      </c>
      <c r="G128" s="207" t="s">
        <v>201</v>
      </c>
      <c r="H128" s="208">
        <v>99</v>
      </c>
      <c r="I128" s="209"/>
      <c r="J128" s="210">
        <f>ROUND(I128*H128,2)</f>
        <v>0</v>
      </c>
      <c r="K128" s="206" t="s">
        <v>136</v>
      </c>
      <c r="L128" s="44"/>
      <c r="M128" s="211" t="s">
        <v>19</v>
      </c>
      <c r="N128" s="212" t="s">
        <v>45</v>
      </c>
      <c r="O128" s="84"/>
      <c r="P128" s="213">
        <f>O128*H128</f>
        <v>0</v>
      </c>
      <c r="Q128" s="213">
        <v>0.20449000000000001</v>
      </c>
      <c r="R128" s="213">
        <f>Q128*H128</f>
        <v>20.244510000000002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137</v>
      </c>
      <c r="AT128" s="215" t="s">
        <v>132</v>
      </c>
      <c r="AU128" s="215" t="s">
        <v>84</v>
      </c>
      <c r="AY128" s="17" t="s">
        <v>130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82</v>
      </c>
      <c r="BK128" s="216">
        <f>ROUND(I128*H128,2)</f>
        <v>0</v>
      </c>
      <c r="BL128" s="17" t="s">
        <v>137</v>
      </c>
      <c r="BM128" s="215" t="s">
        <v>435</v>
      </c>
    </row>
    <row r="129" s="2" customFormat="1">
      <c r="A129" s="38"/>
      <c r="B129" s="39"/>
      <c r="C129" s="40"/>
      <c r="D129" s="217" t="s">
        <v>139</v>
      </c>
      <c r="E129" s="40"/>
      <c r="F129" s="218" t="s">
        <v>203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139</v>
      </c>
      <c r="AU129" s="17" t="s">
        <v>84</v>
      </c>
    </row>
    <row r="130" s="12" customFormat="1" ht="22.8" customHeight="1">
      <c r="A130" s="12"/>
      <c r="B130" s="188"/>
      <c r="C130" s="189"/>
      <c r="D130" s="190" t="s">
        <v>73</v>
      </c>
      <c r="E130" s="202" t="s">
        <v>160</v>
      </c>
      <c r="F130" s="202" t="s">
        <v>204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SUM(P131:P156)</f>
        <v>0</v>
      </c>
      <c r="Q130" s="196"/>
      <c r="R130" s="197">
        <f>SUM(R131:R156)</f>
        <v>1152.9843859999999</v>
      </c>
      <c r="S130" s="196"/>
      <c r="T130" s="198">
        <f>SUM(T131:T156)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82</v>
      </c>
      <c r="AT130" s="200" t="s">
        <v>73</v>
      </c>
      <c r="AU130" s="200" t="s">
        <v>82</v>
      </c>
      <c r="AY130" s="199" t="s">
        <v>130</v>
      </c>
      <c r="BK130" s="201">
        <f>SUM(BK131:BK156)</f>
        <v>0</v>
      </c>
    </row>
    <row r="131" s="2" customFormat="1" ht="21.75" customHeight="1">
      <c r="A131" s="38"/>
      <c r="B131" s="39"/>
      <c r="C131" s="204" t="s">
        <v>211</v>
      </c>
      <c r="D131" s="204" t="s">
        <v>132</v>
      </c>
      <c r="E131" s="205" t="s">
        <v>206</v>
      </c>
      <c r="F131" s="206" t="s">
        <v>207</v>
      </c>
      <c r="G131" s="207" t="s">
        <v>135</v>
      </c>
      <c r="H131" s="208">
        <v>8.3000000000000007</v>
      </c>
      <c r="I131" s="209"/>
      <c r="J131" s="210">
        <f>ROUND(I131*H131,2)</f>
        <v>0</v>
      </c>
      <c r="K131" s="206" t="s">
        <v>136</v>
      </c>
      <c r="L131" s="44"/>
      <c r="M131" s="211" t="s">
        <v>19</v>
      </c>
      <c r="N131" s="212" t="s">
        <v>45</v>
      </c>
      <c r="O131" s="84"/>
      <c r="P131" s="213">
        <f>O131*H131</f>
        <v>0</v>
      </c>
      <c r="Q131" s="213">
        <v>0.27600000000000002</v>
      </c>
      <c r="R131" s="213">
        <f>Q131*H131</f>
        <v>2.2908000000000004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137</v>
      </c>
      <c r="AT131" s="215" t="s">
        <v>132</v>
      </c>
      <c r="AU131" s="215" t="s">
        <v>84</v>
      </c>
      <c r="AY131" s="17" t="s">
        <v>130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82</v>
      </c>
      <c r="BK131" s="216">
        <f>ROUND(I131*H131,2)</f>
        <v>0</v>
      </c>
      <c r="BL131" s="17" t="s">
        <v>137</v>
      </c>
      <c r="BM131" s="215" t="s">
        <v>436</v>
      </c>
    </row>
    <row r="132" s="2" customFormat="1">
      <c r="A132" s="38"/>
      <c r="B132" s="39"/>
      <c r="C132" s="40"/>
      <c r="D132" s="217" t="s">
        <v>139</v>
      </c>
      <c r="E132" s="40"/>
      <c r="F132" s="218" t="s">
        <v>209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139</v>
      </c>
      <c r="AU132" s="17" t="s">
        <v>84</v>
      </c>
    </row>
    <row r="133" s="2" customFormat="1" ht="21.75" customHeight="1">
      <c r="A133" s="38"/>
      <c r="B133" s="39"/>
      <c r="C133" s="204" t="s">
        <v>8</v>
      </c>
      <c r="D133" s="204" t="s">
        <v>132</v>
      </c>
      <c r="E133" s="205" t="s">
        <v>212</v>
      </c>
      <c r="F133" s="206" t="s">
        <v>213</v>
      </c>
      <c r="G133" s="207" t="s">
        <v>135</v>
      </c>
      <c r="H133" s="208">
        <v>8.3000000000000007</v>
      </c>
      <c r="I133" s="209"/>
      <c r="J133" s="210">
        <f>ROUND(I133*H133,2)</f>
        <v>0</v>
      </c>
      <c r="K133" s="206" t="s">
        <v>136</v>
      </c>
      <c r="L133" s="44"/>
      <c r="M133" s="211" t="s">
        <v>19</v>
      </c>
      <c r="N133" s="212" t="s">
        <v>45</v>
      </c>
      <c r="O133" s="84"/>
      <c r="P133" s="213">
        <f>O133*H133</f>
        <v>0</v>
      </c>
      <c r="Q133" s="213">
        <v>0.34499999999999997</v>
      </c>
      <c r="R133" s="213">
        <f>Q133*H133</f>
        <v>2.8635000000000002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137</v>
      </c>
      <c r="AT133" s="215" t="s">
        <v>132</v>
      </c>
      <c r="AU133" s="215" t="s">
        <v>84</v>
      </c>
      <c r="AY133" s="17" t="s">
        <v>130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82</v>
      </c>
      <c r="BK133" s="216">
        <f>ROUND(I133*H133,2)</f>
        <v>0</v>
      </c>
      <c r="BL133" s="17" t="s">
        <v>137</v>
      </c>
      <c r="BM133" s="215" t="s">
        <v>437</v>
      </c>
    </row>
    <row r="134" s="2" customFormat="1">
      <c r="A134" s="38"/>
      <c r="B134" s="39"/>
      <c r="C134" s="40"/>
      <c r="D134" s="217" t="s">
        <v>139</v>
      </c>
      <c r="E134" s="40"/>
      <c r="F134" s="218" t="s">
        <v>215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139</v>
      </c>
      <c r="AU134" s="17" t="s">
        <v>84</v>
      </c>
    </row>
    <row r="135" s="2" customFormat="1" ht="21.75" customHeight="1">
      <c r="A135" s="38"/>
      <c r="B135" s="39"/>
      <c r="C135" s="204" t="s">
        <v>221</v>
      </c>
      <c r="D135" s="204" t="s">
        <v>132</v>
      </c>
      <c r="E135" s="205" t="s">
        <v>438</v>
      </c>
      <c r="F135" s="206" t="s">
        <v>439</v>
      </c>
      <c r="G135" s="207" t="s">
        <v>135</v>
      </c>
      <c r="H135" s="208">
        <v>1034</v>
      </c>
      <c r="I135" s="209"/>
      <c r="J135" s="210">
        <f>ROUND(I135*H135,2)</f>
        <v>0</v>
      </c>
      <c r="K135" s="206" t="s">
        <v>136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137</v>
      </c>
      <c r="AT135" s="215" t="s">
        <v>132</v>
      </c>
      <c r="AU135" s="215" t="s">
        <v>84</v>
      </c>
      <c r="AY135" s="17" t="s">
        <v>130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137</v>
      </c>
      <c r="BM135" s="215" t="s">
        <v>440</v>
      </c>
    </row>
    <row r="136" s="2" customFormat="1">
      <c r="A136" s="38"/>
      <c r="B136" s="39"/>
      <c r="C136" s="40"/>
      <c r="D136" s="217" t="s">
        <v>139</v>
      </c>
      <c r="E136" s="40"/>
      <c r="F136" s="218" t="s">
        <v>441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139</v>
      </c>
      <c r="AU136" s="17" t="s">
        <v>84</v>
      </c>
    </row>
    <row r="137" s="2" customFormat="1" ht="24.15" customHeight="1">
      <c r="A137" s="38"/>
      <c r="B137" s="39"/>
      <c r="C137" s="204" t="s">
        <v>226</v>
      </c>
      <c r="D137" s="204" t="s">
        <v>132</v>
      </c>
      <c r="E137" s="205" t="s">
        <v>227</v>
      </c>
      <c r="F137" s="206" t="s">
        <v>228</v>
      </c>
      <c r="G137" s="207" t="s">
        <v>135</v>
      </c>
      <c r="H137" s="208">
        <v>2106.5999999999999</v>
      </c>
      <c r="I137" s="209"/>
      <c r="J137" s="210">
        <f>ROUND(I137*H137,2)</f>
        <v>0</v>
      </c>
      <c r="K137" s="206" t="s">
        <v>136</v>
      </c>
      <c r="L137" s="44"/>
      <c r="M137" s="211" t="s">
        <v>19</v>
      </c>
      <c r="N137" s="212" t="s">
        <v>45</v>
      </c>
      <c r="O137" s="84"/>
      <c r="P137" s="213">
        <f>O137*H137</f>
        <v>0</v>
      </c>
      <c r="Q137" s="213">
        <v>0.47499999999999998</v>
      </c>
      <c r="R137" s="213">
        <f>Q137*H137</f>
        <v>1000.6349999999999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137</v>
      </c>
      <c r="AT137" s="215" t="s">
        <v>132</v>
      </c>
      <c r="AU137" s="215" t="s">
        <v>84</v>
      </c>
      <c r="AY137" s="17" t="s">
        <v>130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137</v>
      </c>
      <c r="BM137" s="215" t="s">
        <v>442</v>
      </c>
    </row>
    <row r="138" s="2" customFormat="1">
      <c r="A138" s="38"/>
      <c r="B138" s="39"/>
      <c r="C138" s="40"/>
      <c r="D138" s="217" t="s">
        <v>139</v>
      </c>
      <c r="E138" s="40"/>
      <c r="F138" s="218" t="s">
        <v>230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139</v>
      </c>
      <c r="AU138" s="17" t="s">
        <v>84</v>
      </c>
    </row>
    <row r="139" s="13" customFormat="1">
      <c r="A139" s="13"/>
      <c r="B139" s="222"/>
      <c r="C139" s="223"/>
      <c r="D139" s="224" t="s">
        <v>146</v>
      </c>
      <c r="E139" s="225" t="s">
        <v>19</v>
      </c>
      <c r="F139" s="226" t="s">
        <v>443</v>
      </c>
      <c r="G139" s="223"/>
      <c r="H139" s="227">
        <v>2106.5999999999999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146</v>
      </c>
      <c r="AU139" s="233" t="s">
        <v>84</v>
      </c>
      <c r="AV139" s="13" t="s">
        <v>84</v>
      </c>
      <c r="AW139" s="13" t="s">
        <v>35</v>
      </c>
      <c r="AX139" s="13" t="s">
        <v>82</v>
      </c>
      <c r="AY139" s="233" t="s">
        <v>130</v>
      </c>
    </row>
    <row r="140" s="2" customFormat="1" ht="24.15" customHeight="1">
      <c r="A140" s="38"/>
      <c r="B140" s="39"/>
      <c r="C140" s="204" t="s">
        <v>232</v>
      </c>
      <c r="D140" s="204" t="s">
        <v>132</v>
      </c>
      <c r="E140" s="205" t="s">
        <v>233</v>
      </c>
      <c r="F140" s="206" t="s">
        <v>234</v>
      </c>
      <c r="G140" s="207" t="s">
        <v>135</v>
      </c>
      <c r="H140" s="208">
        <v>965</v>
      </c>
      <c r="I140" s="209"/>
      <c r="J140" s="210">
        <f>ROUND(I140*H140,2)</f>
        <v>0</v>
      </c>
      <c r="K140" s="206" t="s">
        <v>136</v>
      </c>
      <c r="L140" s="44"/>
      <c r="M140" s="211" t="s">
        <v>19</v>
      </c>
      <c r="N140" s="212" t="s">
        <v>45</v>
      </c>
      <c r="O140" s="84"/>
      <c r="P140" s="213">
        <f>O140*H140</f>
        <v>0</v>
      </c>
      <c r="Q140" s="213">
        <v>0.13188</v>
      </c>
      <c r="R140" s="213">
        <f>Q140*H140</f>
        <v>127.2642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137</v>
      </c>
      <c r="AT140" s="215" t="s">
        <v>132</v>
      </c>
      <c r="AU140" s="215" t="s">
        <v>84</v>
      </c>
      <c r="AY140" s="17" t="s">
        <v>130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82</v>
      </c>
      <c r="BK140" s="216">
        <f>ROUND(I140*H140,2)</f>
        <v>0</v>
      </c>
      <c r="BL140" s="17" t="s">
        <v>137</v>
      </c>
      <c r="BM140" s="215" t="s">
        <v>444</v>
      </c>
    </row>
    <row r="141" s="2" customFormat="1">
      <c r="A141" s="38"/>
      <c r="B141" s="39"/>
      <c r="C141" s="40"/>
      <c r="D141" s="217" t="s">
        <v>139</v>
      </c>
      <c r="E141" s="40"/>
      <c r="F141" s="218" t="s">
        <v>236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139</v>
      </c>
      <c r="AU141" s="17" t="s">
        <v>84</v>
      </c>
    </row>
    <row r="142" s="2" customFormat="1" ht="24.15" customHeight="1">
      <c r="A142" s="38"/>
      <c r="B142" s="39"/>
      <c r="C142" s="204" t="s">
        <v>237</v>
      </c>
      <c r="D142" s="204" t="s">
        <v>132</v>
      </c>
      <c r="E142" s="205" t="s">
        <v>445</v>
      </c>
      <c r="F142" s="206" t="s">
        <v>446</v>
      </c>
      <c r="G142" s="207" t="s">
        <v>135</v>
      </c>
      <c r="H142" s="208">
        <v>886.5</v>
      </c>
      <c r="I142" s="209"/>
      <c r="J142" s="210">
        <f>ROUND(I142*H142,2)</f>
        <v>0</v>
      </c>
      <c r="K142" s="206" t="s">
        <v>136</v>
      </c>
      <c r="L142" s="44"/>
      <c r="M142" s="211" t="s">
        <v>19</v>
      </c>
      <c r="N142" s="212" t="s">
        <v>45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137</v>
      </c>
      <c r="AT142" s="215" t="s">
        <v>132</v>
      </c>
      <c r="AU142" s="215" t="s">
        <v>84</v>
      </c>
      <c r="AY142" s="17" t="s">
        <v>130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82</v>
      </c>
      <c r="BK142" s="216">
        <f>ROUND(I142*H142,2)</f>
        <v>0</v>
      </c>
      <c r="BL142" s="17" t="s">
        <v>137</v>
      </c>
      <c r="BM142" s="215" t="s">
        <v>447</v>
      </c>
    </row>
    <row r="143" s="2" customFormat="1">
      <c r="A143" s="38"/>
      <c r="B143" s="39"/>
      <c r="C143" s="40"/>
      <c r="D143" s="217" t="s">
        <v>139</v>
      </c>
      <c r="E143" s="40"/>
      <c r="F143" s="218" t="s">
        <v>448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139</v>
      </c>
      <c r="AU143" s="17" t="s">
        <v>84</v>
      </c>
    </row>
    <row r="144" s="2" customFormat="1" ht="21.75" customHeight="1">
      <c r="A144" s="38"/>
      <c r="B144" s="39"/>
      <c r="C144" s="204" t="s">
        <v>242</v>
      </c>
      <c r="D144" s="204" t="s">
        <v>132</v>
      </c>
      <c r="E144" s="205" t="s">
        <v>449</v>
      </c>
      <c r="F144" s="206" t="s">
        <v>450</v>
      </c>
      <c r="G144" s="207" t="s">
        <v>135</v>
      </c>
      <c r="H144" s="208">
        <v>49.899999999999999</v>
      </c>
      <c r="I144" s="209"/>
      <c r="J144" s="210">
        <f>ROUND(I144*H144,2)</f>
        <v>0</v>
      </c>
      <c r="K144" s="206" t="s">
        <v>136</v>
      </c>
      <c r="L144" s="44"/>
      <c r="M144" s="211" t="s">
        <v>19</v>
      </c>
      <c r="N144" s="212" t="s">
        <v>45</v>
      </c>
      <c r="O144" s="84"/>
      <c r="P144" s="213">
        <f>O144*H144</f>
        <v>0</v>
      </c>
      <c r="Q144" s="213">
        <v>0.34499999999999997</v>
      </c>
      <c r="R144" s="213">
        <f>Q144*H144</f>
        <v>17.215499999999999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137</v>
      </c>
      <c r="AT144" s="215" t="s">
        <v>132</v>
      </c>
      <c r="AU144" s="215" t="s">
        <v>84</v>
      </c>
      <c r="AY144" s="17" t="s">
        <v>130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82</v>
      </c>
      <c r="BK144" s="216">
        <f>ROUND(I144*H144,2)</f>
        <v>0</v>
      </c>
      <c r="BL144" s="17" t="s">
        <v>137</v>
      </c>
      <c r="BM144" s="215" t="s">
        <v>451</v>
      </c>
    </row>
    <row r="145" s="2" customFormat="1">
      <c r="A145" s="38"/>
      <c r="B145" s="39"/>
      <c r="C145" s="40"/>
      <c r="D145" s="217" t="s">
        <v>139</v>
      </c>
      <c r="E145" s="40"/>
      <c r="F145" s="218" t="s">
        <v>452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139</v>
      </c>
      <c r="AU145" s="17" t="s">
        <v>84</v>
      </c>
    </row>
    <row r="146" s="13" customFormat="1">
      <c r="A146" s="13"/>
      <c r="B146" s="222"/>
      <c r="C146" s="223"/>
      <c r="D146" s="224" t="s">
        <v>146</v>
      </c>
      <c r="E146" s="225" t="s">
        <v>19</v>
      </c>
      <c r="F146" s="226" t="s">
        <v>453</v>
      </c>
      <c r="G146" s="223"/>
      <c r="H146" s="227">
        <v>49.899999999999999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146</v>
      </c>
      <c r="AU146" s="233" t="s">
        <v>84</v>
      </c>
      <c r="AV146" s="13" t="s">
        <v>84</v>
      </c>
      <c r="AW146" s="13" t="s">
        <v>35</v>
      </c>
      <c r="AX146" s="13" t="s">
        <v>82</v>
      </c>
      <c r="AY146" s="233" t="s">
        <v>130</v>
      </c>
    </row>
    <row r="147" s="2" customFormat="1" ht="16.5" customHeight="1">
      <c r="A147" s="38"/>
      <c r="B147" s="39"/>
      <c r="C147" s="204" t="s">
        <v>7</v>
      </c>
      <c r="D147" s="204" t="s">
        <v>132</v>
      </c>
      <c r="E147" s="205" t="s">
        <v>454</v>
      </c>
      <c r="F147" s="206" t="s">
        <v>455</v>
      </c>
      <c r="G147" s="207" t="s">
        <v>135</v>
      </c>
      <c r="H147" s="208">
        <v>1034</v>
      </c>
      <c r="I147" s="209"/>
      <c r="J147" s="210">
        <f>ROUND(I147*H147,2)</f>
        <v>0</v>
      </c>
      <c r="K147" s="206" t="s">
        <v>136</v>
      </c>
      <c r="L147" s="44"/>
      <c r="M147" s="211" t="s">
        <v>19</v>
      </c>
      <c r="N147" s="212" t="s">
        <v>45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137</v>
      </c>
      <c r="AT147" s="215" t="s">
        <v>132</v>
      </c>
      <c r="AU147" s="215" t="s">
        <v>84</v>
      </c>
      <c r="AY147" s="17" t="s">
        <v>130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82</v>
      </c>
      <c r="BK147" s="216">
        <f>ROUND(I147*H147,2)</f>
        <v>0</v>
      </c>
      <c r="BL147" s="17" t="s">
        <v>137</v>
      </c>
      <c r="BM147" s="215" t="s">
        <v>456</v>
      </c>
    </row>
    <row r="148" s="2" customFormat="1">
      <c r="A148" s="38"/>
      <c r="B148" s="39"/>
      <c r="C148" s="40"/>
      <c r="D148" s="217" t="s">
        <v>139</v>
      </c>
      <c r="E148" s="40"/>
      <c r="F148" s="218" t="s">
        <v>457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139</v>
      </c>
      <c r="AU148" s="17" t="s">
        <v>84</v>
      </c>
    </row>
    <row r="149" s="2" customFormat="1" ht="16.5" customHeight="1">
      <c r="A149" s="38"/>
      <c r="B149" s="39"/>
      <c r="C149" s="204" t="s">
        <v>251</v>
      </c>
      <c r="D149" s="204" t="s">
        <v>132</v>
      </c>
      <c r="E149" s="205" t="s">
        <v>247</v>
      </c>
      <c r="F149" s="206" t="s">
        <v>248</v>
      </c>
      <c r="G149" s="207" t="s">
        <v>135</v>
      </c>
      <c r="H149" s="208">
        <v>1034</v>
      </c>
      <c r="I149" s="209"/>
      <c r="J149" s="210">
        <f>ROUND(I149*H149,2)</f>
        <v>0</v>
      </c>
      <c r="K149" s="206" t="s">
        <v>136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0.00051000000000000004</v>
      </c>
      <c r="R149" s="213">
        <f>Q149*H149</f>
        <v>0.52734000000000003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137</v>
      </c>
      <c r="AT149" s="215" t="s">
        <v>132</v>
      </c>
      <c r="AU149" s="215" t="s">
        <v>84</v>
      </c>
      <c r="AY149" s="17" t="s">
        <v>130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137</v>
      </c>
      <c r="BM149" s="215" t="s">
        <v>458</v>
      </c>
    </row>
    <row r="150" s="2" customFormat="1">
      <c r="A150" s="38"/>
      <c r="B150" s="39"/>
      <c r="C150" s="40"/>
      <c r="D150" s="217" t="s">
        <v>139</v>
      </c>
      <c r="E150" s="40"/>
      <c r="F150" s="218" t="s">
        <v>250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139</v>
      </c>
      <c r="AU150" s="17" t="s">
        <v>84</v>
      </c>
    </row>
    <row r="151" s="13" customFormat="1">
      <c r="A151" s="13"/>
      <c r="B151" s="222"/>
      <c r="C151" s="223"/>
      <c r="D151" s="224" t="s">
        <v>146</v>
      </c>
      <c r="E151" s="225" t="s">
        <v>19</v>
      </c>
      <c r="F151" s="226" t="s">
        <v>459</v>
      </c>
      <c r="G151" s="223"/>
      <c r="H151" s="227">
        <v>1034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146</v>
      </c>
      <c r="AU151" s="233" t="s">
        <v>84</v>
      </c>
      <c r="AV151" s="13" t="s">
        <v>84</v>
      </c>
      <c r="AW151" s="13" t="s">
        <v>35</v>
      </c>
      <c r="AX151" s="13" t="s">
        <v>82</v>
      </c>
      <c r="AY151" s="233" t="s">
        <v>130</v>
      </c>
    </row>
    <row r="152" s="2" customFormat="1" ht="24.15" customHeight="1">
      <c r="A152" s="38"/>
      <c r="B152" s="39"/>
      <c r="C152" s="204" t="s">
        <v>256</v>
      </c>
      <c r="D152" s="204" t="s">
        <v>132</v>
      </c>
      <c r="E152" s="205" t="s">
        <v>460</v>
      </c>
      <c r="F152" s="206" t="s">
        <v>461</v>
      </c>
      <c r="G152" s="207" t="s">
        <v>135</v>
      </c>
      <c r="H152" s="208">
        <v>1034</v>
      </c>
      <c r="I152" s="209"/>
      <c r="J152" s="210">
        <f>ROUND(I152*H152,2)</f>
        <v>0</v>
      </c>
      <c r="K152" s="206" t="s">
        <v>136</v>
      </c>
      <c r="L152" s="44"/>
      <c r="M152" s="211" t="s">
        <v>19</v>
      </c>
      <c r="N152" s="212" t="s">
        <v>45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137</v>
      </c>
      <c r="AT152" s="215" t="s">
        <v>132</v>
      </c>
      <c r="AU152" s="215" t="s">
        <v>84</v>
      </c>
      <c r="AY152" s="17" t="s">
        <v>130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82</v>
      </c>
      <c r="BK152" s="216">
        <f>ROUND(I152*H152,2)</f>
        <v>0</v>
      </c>
      <c r="BL152" s="17" t="s">
        <v>137</v>
      </c>
      <c r="BM152" s="215" t="s">
        <v>462</v>
      </c>
    </row>
    <row r="153" s="2" customFormat="1">
      <c r="A153" s="38"/>
      <c r="B153" s="39"/>
      <c r="C153" s="40"/>
      <c r="D153" s="217" t="s">
        <v>139</v>
      </c>
      <c r="E153" s="40"/>
      <c r="F153" s="218" t="s">
        <v>463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139</v>
      </c>
      <c r="AU153" s="17" t="s">
        <v>84</v>
      </c>
    </row>
    <row r="154" s="2" customFormat="1" ht="37.8" customHeight="1">
      <c r="A154" s="38"/>
      <c r="B154" s="39"/>
      <c r="C154" s="204" t="s">
        <v>262</v>
      </c>
      <c r="D154" s="204" t="s">
        <v>132</v>
      </c>
      <c r="E154" s="205" t="s">
        <v>257</v>
      </c>
      <c r="F154" s="206" t="s">
        <v>258</v>
      </c>
      <c r="G154" s="207" t="s">
        <v>135</v>
      </c>
      <c r="H154" s="208">
        <v>8.3000000000000007</v>
      </c>
      <c r="I154" s="209"/>
      <c r="J154" s="210">
        <f>ROUND(I154*H154,2)</f>
        <v>0</v>
      </c>
      <c r="K154" s="206" t="s">
        <v>136</v>
      </c>
      <c r="L154" s="44"/>
      <c r="M154" s="211" t="s">
        <v>19</v>
      </c>
      <c r="N154" s="212" t="s">
        <v>45</v>
      </c>
      <c r="O154" s="84"/>
      <c r="P154" s="213">
        <f>O154*H154</f>
        <v>0</v>
      </c>
      <c r="Q154" s="213">
        <v>0.11162</v>
      </c>
      <c r="R154" s="213">
        <f>Q154*H154</f>
        <v>0.9264460000000001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137</v>
      </c>
      <c r="AT154" s="215" t="s">
        <v>132</v>
      </c>
      <c r="AU154" s="215" t="s">
        <v>84</v>
      </c>
      <c r="AY154" s="17" t="s">
        <v>130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82</v>
      </c>
      <c r="BK154" s="216">
        <f>ROUND(I154*H154,2)</f>
        <v>0</v>
      </c>
      <c r="BL154" s="17" t="s">
        <v>137</v>
      </c>
      <c r="BM154" s="215" t="s">
        <v>464</v>
      </c>
    </row>
    <row r="155" s="2" customFormat="1">
      <c r="A155" s="38"/>
      <c r="B155" s="39"/>
      <c r="C155" s="40"/>
      <c r="D155" s="217" t="s">
        <v>139</v>
      </c>
      <c r="E155" s="40"/>
      <c r="F155" s="218" t="s">
        <v>260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139</v>
      </c>
      <c r="AU155" s="17" t="s">
        <v>84</v>
      </c>
    </row>
    <row r="156" s="2" customFormat="1" ht="16.5" customHeight="1">
      <c r="A156" s="38"/>
      <c r="B156" s="39"/>
      <c r="C156" s="245" t="s">
        <v>266</v>
      </c>
      <c r="D156" s="245" t="s">
        <v>194</v>
      </c>
      <c r="E156" s="246" t="s">
        <v>263</v>
      </c>
      <c r="F156" s="247" t="s">
        <v>264</v>
      </c>
      <c r="G156" s="248" t="s">
        <v>135</v>
      </c>
      <c r="H156" s="249">
        <v>8.3000000000000007</v>
      </c>
      <c r="I156" s="250"/>
      <c r="J156" s="251">
        <f>ROUND(I156*H156,2)</f>
        <v>0</v>
      </c>
      <c r="K156" s="247" t="s">
        <v>136</v>
      </c>
      <c r="L156" s="252"/>
      <c r="M156" s="253" t="s">
        <v>19</v>
      </c>
      <c r="N156" s="254" t="s">
        <v>45</v>
      </c>
      <c r="O156" s="84"/>
      <c r="P156" s="213">
        <f>O156*H156</f>
        <v>0</v>
      </c>
      <c r="Q156" s="213">
        <v>0.152</v>
      </c>
      <c r="R156" s="213">
        <f>Q156*H156</f>
        <v>1.2616000000000001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176</v>
      </c>
      <c r="AT156" s="215" t="s">
        <v>194</v>
      </c>
      <c r="AU156" s="215" t="s">
        <v>84</v>
      </c>
      <c r="AY156" s="17" t="s">
        <v>130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82</v>
      </c>
      <c r="BK156" s="216">
        <f>ROUND(I156*H156,2)</f>
        <v>0</v>
      </c>
      <c r="BL156" s="17" t="s">
        <v>137</v>
      </c>
      <c r="BM156" s="215" t="s">
        <v>465</v>
      </c>
    </row>
    <row r="157" s="12" customFormat="1" ht="22.8" customHeight="1">
      <c r="A157" s="12"/>
      <c r="B157" s="188"/>
      <c r="C157" s="189"/>
      <c r="D157" s="190" t="s">
        <v>73</v>
      </c>
      <c r="E157" s="202" t="s">
        <v>176</v>
      </c>
      <c r="F157" s="202" t="s">
        <v>284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SUM(P158:P166)</f>
        <v>0</v>
      </c>
      <c r="Q157" s="196"/>
      <c r="R157" s="197">
        <f>SUM(R158:R166)</f>
        <v>2.5862000000000003</v>
      </c>
      <c r="S157" s="196"/>
      <c r="T157" s="198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82</v>
      </c>
      <c r="AT157" s="200" t="s">
        <v>73</v>
      </c>
      <c r="AU157" s="200" t="s">
        <v>82</v>
      </c>
      <c r="AY157" s="199" t="s">
        <v>130</v>
      </c>
      <c r="BK157" s="201">
        <f>SUM(BK158:BK166)</f>
        <v>0</v>
      </c>
    </row>
    <row r="158" s="2" customFormat="1" ht="16.5" customHeight="1">
      <c r="A158" s="38"/>
      <c r="B158" s="39"/>
      <c r="C158" s="204" t="s">
        <v>270</v>
      </c>
      <c r="D158" s="204" t="s">
        <v>132</v>
      </c>
      <c r="E158" s="205" t="s">
        <v>286</v>
      </c>
      <c r="F158" s="206" t="s">
        <v>287</v>
      </c>
      <c r="G158" s="207" t="s">
        <v>288</v>
      </c>
      <c r="H158" s="208">
        <v>4</v>
      </c>
      <c r="I158" s="209"/>
      <c r="J158" s="210">
        <f>ROUND(I158*H158,2)</f>
        <v>0</v>
      </c>
      <c r="K158" s="206" t="s">
        <v>289</v>
      </c>
      <c r="L158" s="44"/>
      <c r="M158" s="211" t="s">
        <v>19</v>
      </c>
      <c r="N158" s="212" t="s">
        <v>45</v>
      </c>
      <c r="O158" s="84"/>
      <c r="P158" s="213">
        <f>O158*H158</f>
        <v>0</v>
      </c>
      <c r="Q158" s="213">
        <v>0.14494000000000001</v>
      </c>
      <c r="R158" s="213">
        <f>Q158*H158</f>
        <v>0.57976000000000005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137</v>
      </c>
      <c r="AT158" s="215" t="s">
        <v>132</v>
      </c>
      <c r="AU158" s="215" t="s">
        <v>84</v>
      </c>
      <c r="AY158" s="17" t="s">
        <v>130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82</v>
      </c>
      <c r="BK158" s="216">
        <f>ROUND(I158*H158,2)</f>
        <v>0</v>
      </c>
      <c r="BL158" s="17" t="s">
        <v>137</v>
      </c>
      <c r="BM158" s="215" t="s">
        <v>466</v>
      </c>
    </row>
    <row r="159" s="2" customFormat="1">
      <c r="A159" s="38"/>
      <c r="B159" s="39"/>
      <c r="C159" s="40"/>
      <c r="D159" s="217" t="s">
        <v>139</v>
      </c>
      <c r="E159" s="40"/>
      <c r="F159" s="218" t="s">
        <v>291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139</v>
      </c>
      <c r="AU159" s="17" t="s">
        <v>84</v>
      </c>
    </row>
    <row r="160" s="2" customFormat="1" ht="21.75" customHeight="1">
      <c r="A160" s="38"/>
      <c r="B160" s="39"/>
      <c r="C160" s="245" t="s">
        <v>274</v>
      </c>
      <c r="D160" s="245" t="s">
        <v>194</v>
      </c>
      <c r="E160" s="246" t="s">
        <v>293</v>
      </c>
      <c r="F160" s="247" t="s">
        <v>294</v>
      </c>
      <c r="G160" s="248" t="s">
        <v>288</v>
      </c>
      <c r="H160" s="249">
        <v>4</v>
      </c>
      <c r="I160" s="250"/>
      <c r="J160" s="251">
        <f>ROUND(I160*H160,2)</f>
        <v>0</v>
      </c>
      <c r="K160" s="247" t="s">
        <v>136</v>
      </c>
      <c r="L160" s="252"/>
      <c r="M160" s="253" t="s">
        <v>19</v>
      </c>
      <c r="N160" s="254" t="s">
        <v>45</v>
      </c>
      <c r="O160" s="84"/>
      <c r="P160" s="213">
        <f>O160*H160</f>
        <v>0</v>
      </c>
      <c r="Q160" s="213">
        <v>0.0114</v>
      </c>
      <c r="R160" s="213">
        <f>Q160*H160</f>
        <v>0.045600000000000002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176</v>
      </c>
      <c r="AT160" s="215" t="s">
        <v>194</v>
      </c>
      <c r="AU160" s="215" t="s">
        <v>84</v>
      </c>
      <c r="AY160" s="17" t="s">
        <v>130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82</v>
      </c>
      <c r="BK160" s="216">
        <f>ROUND(I160*H160,2)</f>
        <v>0</v>
      </c>
      <c r="BL160" s="17" t="s">
        <v>137</v>
      </c>
      <c r="BM160" s="215" t="s">
        <v>467</v>
      </c>
    </row>
    <row r="161" s="2" customFormat="1" ht="16.5" customHeight="1">
      <c r="A161" s="38"/>
      <c r="B161" s="39"/>
      <c r="C161" s="245" t="s">
        <v>280</v>
      </c>
      <c r="D161" s="245" t="s">
        <v>194</v>
      </c>
      <c r="E161" s="246" t="s">
        <v>297</v>
      </c>
      <c r="F161" s="247" t="s">
        <v>298</v>
      </c>
      <c r="G161" s="248" t="s">
        <v>201</v>
      </c>
      <c r="H161" s="249">
        <v>4</v>
      </c>
      <c r="I161" s="250"/>
      <c r="J161" s="251">
        <f>ROUND(I161*H161,2)</f>
        <v>0</v>
      </c>
      <c r="K161" s="247" t="s">
        <v>136</v>
      </c>
      <c r="L161" s="252"/>
      <c r="M161" s="253" t="s">
        <v>19</v>
      </c>
      <c r="N161" s="254" t="s">
        <v>45</v>
      </c>
      <c r="O161" s="84"/>
      <c r="P161" s="213">
        <f>O161*H161</f>
        <v>0</v>
      </c>
      <c r="Q161" s="213">
        <v>0.037999999999999999</v>
      </c>
      <c r="R161" s="213">
        <f>Q161*H161</f>
        <v>0.152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176</v>
      </c>
      <c r="AT161" s="215" t="s">
        <v>194</v>
      </c>
      <c r="AU161" s="215" t="s">
        <v>84</v>
      </c>
      <c r="AY161" s="17" t="s">
        <v>130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82</v>
      </c>
      <c r="BK161" s="216">
        <f>ROUND(I161*H161,2)</f>
        <v>0</v>
      </c>
      <c r="BL161" s="17" t="s">
        <v>137</v>
      </c>
      <c r="BM161" s="215" t="s">
        <v>468</v>
      </c>
    </row>
    <row r="162" s="2" customFormat="1" ht="16.5" customHeight="1">
      <c r="A162" s="38"/>
      <c r="B162" s="39"/>
      <c r="C162" s="245" t="s">
        <v>285</v>
      </c>
      <c r="D162" s="245" t="s">
        <v>194</v>
      </c>
      <c r="E162" s="246" t="s">
        <v>301</v>
      </c>
      <c r="F162" s="247" t="s">
        <v>302</v>
      </c>
      <c r="G162" s="248" t="s">
        <v>288</v>
      </c>
      <c r="H162" s="249">
        <v>4</v>
      </c>
      <c r="I162" s="250"/>
      <c r="J162" s="251">
        <f>ROUND(I162*H162,2)</f>
        <v>0</v>
      </c>
      <c r="K162" s="247" t="s">
        <v>136</v>
      </c>
      <c r="L162" s="252"/>
      <c r="M162" s="253" t="s">
        <v>19</v>
      </c>
      <c r="N162" s="254" t="s">
        <v>45</v>
      </c>
      <c r="O162" s="84"/>
      <c r="P162" s="213">
        <f>O162*H162</f>
        <v>0</v>
      </c>
      <c r="Q162" s="213">
        <v>0.0085000000000000006</v>
      </c>
      <c r="R162" s="213">
        <f>Q162*H162</f>
        <v>0.034000000000000002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176</v>
      </c>
      <c r="AT162" s="215" t="s">
        <v>194</v>
      </c>
      <c r="AU162" s="215" t="s">
        <v>84</v>
      </c>
      <c r="AY162" s="17" t="s">
        <v>130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82</v>
      </c>
      <c r="BK162" s="216">
        <f>ROUND(I162*H162,2)</f>
        <v>0</v>
      </c>
      <c r="BL162" s="17" t="s">
        <v>137</v>
      </c>
      <c r="BM162" s="215" t="s">
        <v>469</v>
      </c>
    </row>
    <row r="163" s="2" customFormat="1" ht="16.5" customHeight="1">
      <c r="A163" s="38"/>
      <c r="B163" s="39"/>
      <c r="C163" s="204" t="s">
        <v>292</v>
      </c>
      <c r="D163" s="204" t="s">
        <v>132</v>
      </c>
      <c r="E163" s="205" t="s">
        <v>305</v>
      </c>
      <c r="F163" s="206" t="s">
        <v>306</v>
      </c>
      <c r="G163" s="207" t="s">
        <v>288</v>
      </c>
      <c r="H163" s="208">
        <v>2</v>
      </c>
      <c r="I163" s="209"/>
      <c r="J163" s="210">
        <f>ROUND(I163*H163,2)</f>
        <v>0</v>
      </c>
      <c r="K163" s="206" t="s">
        <v>136</v>
      </c>
      <c r="L163" s="44"/>
      <c r="M163" s="211" t="s">
        <v>19</v>
      </c>
      <c r="N163" s="212" t="s">
        <v>45</v>
      </c>
      <c r="O163" s="84"/>
      <c r="P163" s="213">
        <f>O163*H163</f>
        <v>0</v>
      </c>
      <c r="Q163" s="213">
        <v>0.42080000000000001</v>
      </c>
      <c r="R163" s="213">
        <f>Q163*H163</f>
        <v>0.84160000000000001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137</v>
      </c>
      <c r="AT163" s="215" t="s">
        <v>132</v>
      </c>
      <c r="AU163" s="215" t="s">
        <v>84</v>
      </c>
      <c r="AY163" s="17" t="s">
        <v>130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82</v>
      </c>
      <c r="BK163" s="216">
        <f>ROUND(I163*H163,2)</f>
        <v>0</v>
      </c>
      <c r="BL163" s="17" t="s">
        <v>137</v>
      </c>
      <c r="BM163" s="215" t="s">
        <v>470</v>
      </c>
    </row>
    <row r="164" s="2" customFormat="1">
      <c r="A164" s="38"/>
      <c r="B164" s="39"/>
      <c r="C164" s="40"/>
      <c r="D164" s="217" t="s">
        <v>139</v>
      </c>
      <c r="E164" s="40"/>
      <c r="F164" s="218" t="s">
        <v>308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139</v>
      </c>
      <c r="AU164" s="17" t="s">
        <v>84</v>
      </c>
    </row>
    <row r="165" s="2" customFormat="1" ht="24.15" customHeight="1">
      <c r="A165" s="38"/>
      <c r="B165" s="39"/>
      <c r="C165" s="204" t="s">
        <v>296</v>
      </c>
      <c r="D165" s="204" t="s">
        <v>132</v>
      </c>
      <c r="E165" s="205" t="s">
        <v>310</v>
      </c>
      <c r="F165" s="206" t="s">
        <v>311</v>
      </c>
      <c r="G165" s="207" t="s">
        <v>288</v>
      </c>
      <c r="H165" s="208">
        <v>3</v>
      </c>
      <c r="I165" s="209"/>
      <c r="J165" s="210">
        <f>ROUND(I165*H165,2)</f>
        <v>0</v>
      </c>
      <c r="K165" s="206" t="s">
        <v>136</v>
      </c>
      <c r="L165" s="44"/>
      <c r="M165" s="211" t="s">
        <v>19</v>
      </c>
      <c r="N165" s="212" t="s">
        <v>45</v>
      </c>
      <c r="O165" s="84"/>
      <c r="P165" s="213">
        <f>O165*H165</f>
        <v>0</v>
      </c>
      <c r="Q165" s="213">
        <v>0.31108000000000002</v>
      </c>
      <c r="R165" s="213">
        <f>Q165*H165</f>
        <v>0.93324000000000007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137</v>
      </c>
      <c r="AT165" s="215" t="s">
        <v>132</v>
      </c>
      <c r="AU165" s="215" t="s">
        <v>84</v>
      </c>
      <c r="AY165" s="17" t="s">
        <v>130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82</v>
      </c>
      <c r="BK165" s="216">
        <f>ROUND(I165*H165,2)</f>
        <v>0</v>
      </c>
      <c r="BL165" s="17" t="s">
        <v>137</v>
      </c>
      <c r="BM165" s="215" t="s">
        <v>471</v>
      </c>
    </row>
    <row r="166" s="2" customFormat="1">
      <c r="A166" s="38"/>
      <c r="B166" s="39"/>
      <c r="C166" s="40"/>
      <c r="D166" s="217" t="s">
        <v>139</v>
      </c>
      <c r="E166" s="40"/>
      <c r="F166" s="218" t="s">
        <v>313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139</v>
      </c>
      <c r="AU166" s="17" t="s">
        <v>84</v>
      </c>
    </row>
    <row r="167" s="12" customFormat="1" ht="22.8" customHeight="1">
      <c r="A167" s="12"/>
      <c r="B167" s="188"/>
      <c r="C167" s="189"/>
      <c r="D167" s="190" t="s">
        <v>73</v>
      </c>
      <c r="E167" s="202" t="s">
        <v>181</v>
      </c>
      <c r="F167" s="202" t="s">
        <v>314</v>
      </c>
      <c r="G167" s="189"/>
      <c r="H167" s="189"/>
      <c r="I167" s="192"/>
      <c r="J167" s="203">
        <f>BK167</f>
        <v>0</v>
      </c>
      <c r="K167" s="189"/>
      <c r="L167" s="194"/>
      <c r="M167" s="195"/>
      <c r="N167" s="196"/>
      <c r="O167" s="196"/>
      <c r="P167" s="197">
        <f>SUM(P168:P185)</f>
        <v>0</v>
      </c>
      <c r="Q167" s="196"/>
      <c r="R167" s="197">
        <f>SUM(R168:R185)</f>
        <v>94.616590880000018</v>
      </c>
      <c r="S167" s="196"/>
      <c r="T167" s="198">
        <f>SUM(T168:T185)</f>
        <v>0.018000000000000002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82</v>
      </c>
      <c r="AT167" s="200" t="s">
        <v>73</v>
      </c>
      <c r="AU167" s="200" t="s">
        <v>82</v>
      </c>
      <c r="AY167" s="199" t="s">
        <v>130</v>
      </c>
      <c r="BK167" s="201">
        <f>SUM(BK168:BK185)</f>
        <v>0</v>
      </c>
    </row>
    <row r="168" s="2" customFormat="1" ht="37.8" customHeight="1">
      <c r="A168" s="38"/>
      <c r="B168" s="39"/>
      <c r="C168" s="204" t="s">
        <v>300</v>
      </c>
      <c r="D168" s="204" t="s">
        <v>132</v>
      </c>
      <c r="E168" s="205" t="s">
        <v>351</v>
      </c>
      <c r="F168" s="206" t="s">
        <v>352</v>
      </c>
      <c r="G168" s="207" t="s">
        <v>201</v>
      </c>
      <c r="H168" s="208">
        <v>196.5</v>
      </c>
      <c r="I168" s="209"/>
      <c r="J168" s="210">
        <f>ROUND(I168*H168,2)</f>
        <v>0</v>
      </c>
      <c r="K168" s="206" t="s">
        <v>136</v>
      </c>
      <c r="L168" s="44"/>
      <c r="M168" s="211" t="s">
        <v>19</v>
      </c>
      <c r="N168" s="212" t="s">
        <v>45</v>
      </c>
      <c r="O168" s="84"/>
      <c r="P168" s="213">
        <f>O168*H168</f>
        <v>0</v>
      </c>
      <c r="Q168" s="213">
        <v>0.080879999999999994</v>
      </c>
      <c r="R168" s="213">
        <f>Q168*H168</f>
        <v>15.892919999999998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137</v>
      </c>
      <c r="AT168" s="215" t="s">
        <v>132</v>
      </c>
      <c r="AU168" s="215" t="s">
        <v>84</v>
      </c>
      <c r="AY168" s="17" t="s">
        <v>130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82</v>
      </c>
      <c r="BK168" s="216">
        <f>ROUND(I168*H168,2)</f>
        <v>0</v>
      </c>
      <c r="BL168" s="17" t="s">
        <v>137</v>
      </c>
      <c r="BM168" s="215" t="s">
        <v>472</v>
      </c>
    </row>
    <row r="169" s="2" customFormat="1">
      <c r="A169" s="38"/>
      <c r="B169" s="39"/>
      <c r="C169" s="40"/>
      <c r="D169" s="217" t="s">
        <v>139</v>
      </c>
      <c r="E169" s="40"/>
      <c r="F169" s="218" t="s">
        <v>354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139</v>
      </c>
      <c r="AU169" s="17" t="s">
        <v>84</v>
      </c>
    </row>
    <row r="170" s="2" customFormat="1" ht="16.5" customHeight="1">
      <c r="A170" s="38"/>
      <c r="B170" s="39"/>
      <c r="C170" s="245" t="s">
        <v>304</v>
      </c>
      <c r="D170" s="245" t="s">
        <v>194</v>
      </c>
      <c r="E170" s="246" t="s">
        <v>356</v>
      </c>
      <c r="F170" s="247" t="s">
        <v>357</v>
      </c>
      <c r="G170" s="248" t="s">
        <v>201</v>
      </c>
      <c r="H170" s="249">
        <v>196.5</v>
      </c>
      <c r="I170" s="250"/>
      <c r="J170" s="251">
        <f>ROUND(I170*H170,2)</f>
        <v>0</v>
      </c>
      <c r="K170" s="247" t="s">
        <v>136</v>
      </c>
      <c r="L170" s="252"/>
      <c r="M170" s="253" t="s">
        <v>19</v>
      </c>
      <c r="N170" s="254" t="s">
        <v>45</v>
      </c>
      <c r="O170" s="84"/>
      <c r="P170" s="213">
        <f>O170*H170</f>
        <v>0</v>
      </c>
      <c r="Q170" s="213">
        <v>0.045999999999999999</v>
      </c>
      <c r="R170" s="213">
        <f>Q170*H170</f>
        <v>9.0389999999999997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176</v>
      </c>
      <c r="AT170" s="215" t="s">
        <v>194</v>
      </c>
      <c r="AU170" s="215" t="s">
        <v>84</v>
      </c>
      <c r="AY170" s="17" t="s">
        <v>130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82</v>
      </c>
      <c r="BK170" s="216">
        <f>ROUND(I170*H170,2)</f>
        <v>0</v>
      </c>
      <c r="BL170" s="17" t="s">
        <v>137</v>
      </c>
      <c r="BM170" s="215" t="s">
        <v>473</v>
      </c>
    </row>
    <row r="171" s="2" customFormat="1" ht="24.15" customHeight="1">
      <c r="A171" s="38"/>
      <c r="B171" s="39"/>
      <c r="C171" s="204" t="s">
        <v>309</v>
      </c>
      <c r="D171" s="204" t="s">
        <v>132</v>
      </c>
      <c r="E171" s="205" t="s">
        <v>369</v>
      </c>
      <c r="F171" s="206" t="s">
        <v>370</v>
      </c>
      <c r="G171" s="207" t="s">
        <v>201</v>
      </c>
      <c r="H171" s="208">
        <v>211.25</v>
      </c>
      <c r="I171" s="209"/>
      <c r="J171" s="210">
        <f>ROUND(I171*H171,2)</f>
        <v>0</v>
      </c>
      <c r="K171" s="206" t="s">
        <v>136</v>
      </c>
      <c r="L171" s="44"/>
      <c r="M171" s="211" t="s">
        <v>19</v>
      </c>
      <c r="N171" s="212" t="s">
        <v>45</v>
      </c>
      <c r="O171" s="84"/>
      <c r="P171" s="213">
        <f>O171*H171</f>
        <v>0</v>
      </c>
      <c r="Q171" s="213">
        <v>0.15540000000000001</v>
      </c>
      <c r="R171" s="213">
        <f>Q171*H171</f>
        <v>32.828250000000004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137</v>
      </c>
      <c r="AT171" s="215" t="s">
        <v>132</v>
      </c>
      <c r="AU171" s="215" t="s">
        <v>84</v>
      </c>
      <c r="AY171" s="17" t="s">
        <v>130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82</v>
      </c>
      <c r="BK171" s="216">
        <f>ROUND(I171*H171,2)</f>
        <v>0</v>
      </c>
      <c r="BL171" s="17" t="s">
        <v>137</v>
      </c>
      <c r="BM171" s="215" t="s">
        <v>474</v>
      </c>
    </row>
    <row r="172" s="2" customFormat="1">
      <c r="A172" s="38"/>
      <c r="B172" s="39"/>
      <c r="C172" s="40"/>
      <c r="D172" s="217" t="s">
        <v>139</v>
      </c>
      <c r="E172" s="40"/>
      <c r="F172" s="218" t="s">
        <v>372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139</v>
      </c>
      <c r="AU172" s="17" t="s">
        <v>84</v>
      </c>
    </row>
    <row r="173" s="2" customFormat="1" ht="16.5" customHeight="1">
      <c r="A173" s="38"/>
      <c r="B173" s="39"/>
      <c r="C173" s="245" t="s">
        <v>315</v>
      </c>
      <c r="D173" s="245" t="s">
        <v>194</v>
      </c>
      <c r="E173" s="246" t="s">
        <v>374</v>
      </c>
      <c r="F173" s="247" t="s">
        <v>375</v>
      </c>
      <c r="G173" s="248" t="s">
        <v>201</v>
      </c>
      <c r="H173" s="249">
        <v>7.25</v>
      </c>
      <c r="I173" s="250"/>
      <c r="J173" s="251">
        <f>ROUND(I173*H173,2)</f>
        <v>0</v>
      </c>
      <c r="K173" s="247" t="s">
        <v>136</v>
      </c>
      <c r="L173" s="252"/>
      <c r="M173" s="253" t="s">
        <v>19</v>
      </c>
      <c r="N173" s="254" t="s">
        <v>45</v>
      </c>
      <c r="O173" s="84"/>
      <c r="P173" s="213">
        <f>O173*H173</f>
        <v>0</v>
      </c>
      <c r="Q173" s="213">
        <v>0.048300000000000003</v>
      </c>
      <c r="R173" s="213">
        <f>Q173*H173</f>
        <v>0.35017500000000001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176</v>
      </c>
      <c r="AT173" s="215" t="s">
        <v>194</v>
      </c>
      <c r="AU173" s="215" t="s">
        <v>84</v>
      </c>
      <c r="AY173" s="17" t="s">
        <v>130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82</v>
      </c>
      <c r="BK173" s="216">
        <f>ROUND(I173*H173,2)</f>
        <v>0</v>
      </c>
      <c r="BL173" s="17" t="s">
        <v>137</v>
      </c>
      <c r="BM173" s="215" t="s">
        <v>475</v>
      </c>
    </row>
    <row r="174" s="2" customFormat="1" ht="16.5" customHeight="1">
      <c r="A174" s="38"/>
      <c r="B174" s="39"/>
      <c r="C174" s="245" t="s">
        <v>320</v>
      </c>
      <c r="D174" s="245" t="s">
        <v>194</v>
      </c>
      <c r="E174" s="246" t="s">
        <v>378</v>
      </c>
      <c r="F174" s="247" t="s">
        <v>379</v>
      </c>
      <c r="G174" s="248" t="s">
        <v>201</v>
      </c>
      <c r="H174" s="249">
        <v>4</v>
      </c>
      <c r="I174" s="250"/>
      <c r="J174" s="251">
        <f>ROUND(I174*H174,2)</f>
        <v>0</v>
      </c>
      <c r="K174" s="247" t="s">
        <v>136</v>
      </c>
      <c r="L174" s="252"/>
      <c r="M174" s="253" t="s">
        <v>19</v>
      </c>
      <c r="N174" s="254" t="s">
        <v>45</v>
      </c>
      <c r="O174" s="84"/>
      <c r="P174" s="213">
        <f>O174*H174</f>
        <v>0</v>
      </c>
      <c r="Q174" s="213">
        <v>0.065670000000000006</v>
      </c>
      <c r="R174" s="213">
        <f>Q174*H174</f>
        <v>0.26268000000000002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176</v>
      </c>
      <c r="AT174" s="215" t="s">
        <v>194</v>
      </c>
      <c r="AU174" s="215" t="s">
        <v>84</v>
      </c>
      <c r="AY174" s="17" t="s">
        <v>130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82</v>
      </c>
      <c r="BK174" s="216">
        <f>ROUND(I174*H174,2)</f>
        <v>0</v>
      </c>
      <c r="BL174" s="17" t="s">
        <v>137</v>
      </c>
      <c r="BM174" s="215" t="s">
        <v>476</v>
      </c>
    </row>
    <row r="175" s="2" customFormat="1" ht="16.5" customHeight="1">
      <c r="A175" s="38"/>
      <c r="B175" s="39"/>
      <c r="C175" s="245" t="s">
        <v>325</v>
      </c>
      <c r="D175" s="245" t="s">
        <v>194</v>
      </c>
      <c r="E175" s="246" t="s">
        <v>382</v>
      </c>
      <c r="F175" s="247" t="s">
        <v>383</v>
      </c>
      <c r="G175" s="248" t="s">
        <v>201</v>
      </c>
      <c r="H175" s="249">
        <v>200</v>
      </c>
      <c r="I175" s="250"/>
      <c r="J175" s="251">
        <f>ROUND(I175*H175,2)</f>
        <v>0</v>
      </c>
      <c r="K175" s="247" t="s">
        <v>136</v>
      </c>
      <c r="L175" s="252"/>
      <c r="M175" s="253" t="s">
        <v>19</v>
      </c>
      <c r="N175" s="254" t="s">
        <v>45</v>
      </c>
      <c r="O175" s="84"/>
      <c r="P175" s="213">
        <f>O175*H175</f>
        <v>0</v>
      </c>
      <c r="Q175" s="213">
        <v>0.085000000000000006</v>
      </c>
      <c r="R175" s="213">
        <f>Q175*H175</f>
        <v>17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176</v>
      </c>
      <c r="AT175" s="215" t="s">
        <v>194</v>
      </c>
      <c r="AU175" s="215" t="s">
        <v>84</v>
      </c>
      <c r="AY175" s="17" t="s">
        <v>130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82</v>
      </c>
      <c r="BK175" s="216">
        <f>ROUND(I175*H175,2)</f>
        <v>0</v>
      </c>
      <c r="BL175" s="17" t="s">
        <v>137</v>
      </c>
      <c r="BM175" s="215" t="s">
        <v>477</v>
      </c>
    </row>
    <row r="176" s="2" customFormat="1" ht="24.15" customHeight="1">
      <c r="A176" s="38"/>
      <c r="B176" s="39"/>
      <c r="C176" s="204" t="s">
        <v>329</v>
      </c>
      <c r="D176" s="204" t="s">
        <v>132</v>
      </c>
      <c r="E176" s="205" t="s">
        <v>360</v>
      </c>
      <c r="F176" s="206" t="s">
        <v>361</v>
      </c>
      <c r="G176" s="207" t="s">
        <v>201</v>
      </c>
      <c r="H176" s="208">
        <v>4.25</v>
      </c>
      <c r="I176" s="209"/>
      <c r="J176" s="210">
        <f>ROUND(I176*H176,2)</f>
        <v>0</v>
      </c>
      <c r="K176" s="206" t="s">
        <v>136</v>
      </c>
      <c r="L176" s="44"/>
      <c r="M176" s="211" t="s">
        <v>19</v>
      </c>
      <c r="N176" s="212" t="s">
        <v>45</v>
      </c>
      <c r="O176" s="84"/>
      <c r="P176" s="213">
        <f>O176*H176</f>
        <v>0</v>
      </c>
      <c r="Q176" s="213">
        <v>0.1295</v>
      </c>
      <c r="R176" s="213">
        <f>Q176*H176</f>
        <v>0.55037500000000006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137</v>
      </c>
      <c r="AT176" s="215" t="s">
        <v>132</v>
      </c>
      <c r="AU176" s="215" t="s">
        <v>84</v>
      </c>
      <c r="AY176" s="17" t="s">
        <v>130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82</v>
      </c>
      <c r="BK176" s="216">
        <f>ROUND(I176*H176,2)</f>
        <v>0</v>
      </c>
      <c r="BL176" s="17" t="s">
        <v>137</v>
      </c>
      <c r="BM176" s="215" t="s">
        <v>478</v>
      </c>
    </row>
    <row r="177" s="2" customFormat="1">
      <c r="A177" s="38"/>
      <c r="B177" s="39"/>
      <c r="C177" s="40"/>
      <c r="D177" s="217" t="s">
        <v>139</v>
      </c>
      <c r="E177" s="40"/>
      <c r="F177" s="218" t="s">
        <v>363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139</v>
      </c>
      <c r="AU177" s="17" t="s">
        <v>84</v>
      </c>
    </row>
    <row r="178" s="2" customFormat="1" ht="16.5" customHeight="1">
      <c r="A178" s="38"/>
      <c r="B178" s="39"/>
      <c r="C178" s="245" t="s">
        <v>333</v>
      </c>
      <c r="D178" s="245" t="s">
        <v>194</v>
      </c>
      <c r="E178" s="246" t="s">
        <v>479</v>
      </c>
      <c r="F178" s="247" t="s">
        <v>480</v>
      </c>
      <c r="G178" s="248" t="s">
        <v>201</v>
      </c>
      <c r="H178" s="249">
        <v>4.25</v>
      </c>
      <c r="I178" s="250"/>
      <c r="J178" s="251">
        <f>ROUND(I178*H178,2)</f>
        <v>0</v>
      </c>
      <c r="K178" s="247" t="s">
        <v>136</v>
      </c>
      <c r="L178" s="252"/>
      <c r="M178" s="253" t="s">
        <v>19</v>
      </c>
      <c r="N178" s="254" t="s">
        <v>45</v>
      </c>
      <c r="O178" s="84"/>
      <c r="P178" s="213">
        <f>O178*H178</f>
        <v>0</v>
      </c>
      <c r="Q178" s="213">
        <v>0.028000000000000001</v>
      </c>
      <c r="R178" s="213">
        <f>Q178*H178</f>
        <v>0.11900000000000001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176</v>
      </c>
      <c r="AT178" s="215" t="s">
        <v>194</v>
      </c>
      <c r="AU178" s="215" t="s">
        <v>84</v>
      </c>
      <c r="AY178" s="17" t="s">
        <v>130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82</v>
      </c>
      <c r="BK178" s="216">
        <f>ROUND(I178*H178,2)</f>
        <v>0</v>
      </c>
      <c r="BL178" s="17" t="s">
        <v>137</v>
      </c>
      <c r="BM178" s="215" t="s">
        <v>481</v>
      </c>
    </row>
    <row r="179" s="2" customFormat="1" ht="16.5" customHeight="1">
      <c r="A179" s="38"/>
      <c r="B179" s="39"/>
      <c r="C179" s="204" t="s">
        <v>338</v>
      </c>
      <c r="D179" s="204" t="s">
        <v>132</v>
      </c>
      <c r="E179" s="205" t="s">
        <v>386</v>
      </c>
      <c r="F179" s="206" t="s">
        <v>387</v>
      </c>
      <c r="G179" s="207" t="s">
        <v>143</v>
      </c>
      <c r="H179" s="208">
        <v>8.2319999999999993</v>
      </c>
      <c r="I179" s="209"/>
      <c r="J179" s="210">
        <f>ROUND(I179*H179,2)</f>
        <v>0</v>
      </c>
      <c r="K179" s="206" t="s">
        <v>136</v>
      </c>
      <c r="L179" s="44"/>
      <c r="M179" s="211" t="s">
        <v>19</v>
      </c>
      <c r="N179" s="212" t="s">
        <v>45</v>
      </c>
      <c r="O179" s="84"/>
      <c r="P179" s="213">
        <f>O179*H179</f>
        <v>0</v>
      </c>
      <c r="Q179" s="213">
        <v>2.2563399999999998</v>
      </c>
      <c r="R179" s="213">
        <f>Q179*H179</f>
        <v>18.574190879999996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137</v>
      </c>
      <c r="AT179" s="215" t="s">
        <v>132</v>
      </c>
      <c r="AU179" s="215" t="s">
        <v>84</v>
      </c>
      <c r="AY179" s="17" t="s">
        <v>130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82</v>
      </c>
      <c r="BK179" s="216">
        <f>ROUND(I179*H179,2)</f>
        <v>0</v>
      </c>
      <c r="BL179" s="17" t="s">
        <v>137</v>
      </c>
      <c r="BM179" s="215" t="s">
        <v>482</v>
      </c>
    </row>
    <row r="180" s="2" customFormat="1">
      <c r="A180" s="38"/>
      <c r="B180" s="39"/>
      <c r="C180" s="40"/>
      <c r="D180" s="217" t="s">
        <v>139</v>
      </c>
      <c r="E180" s="40"/>
      <c r="F180" s="218" t="s">
        <v>389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139</v>
      </c>
      <c r="AU180" s="17" t="s">
        <v>84</v>
      </c>
    </row>
    <row r="181" s="13" customFormat="1">
      <c r="A181" s="13"/>
      <c r="B181" s="222"/>
      <c r="C181" s="223"/>
      <c r="D181" s="224" t="s">
        <v>146</v>
      </c>
      <c r="E181" s="225" t="s">
        <v>19</v>
      </c>
      <c r="F181" s="226" t="s">
        <v>483</v>
      </c>
      <c r="G181" s="223"/>
      <c r="H181" s="227">
        <v>8.2319999999999993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146</v>
      </c>
      <c r="AU181" s="233" t="s">
        <v>84</v>
      </c>
      <c r="AV181" s="13" t="s">
        <v>84</v>
      </c>
      <c r="AW181" s="13" t="s">
        <v>35</v>
      </c>
      <c r="AX181" s="13" t="s">
        <v>82</v>
      </c>
      <c r="AY181" s="233" t="s">
        <v>130</v>
      </c>
    </row>
    <row r="182" s="2" customFormat="1" ht="24.15" customHeight="1">
      <c r="A182" s="38"/>
      <c r="B182" s="39"/>
      <c r="C182" s="204" t="s">
        <v>342</v>
      </c>
      <c r="D182" s="204" t="s">
        <v>132</v>
      </c>
      <c r="E182" s="205" t="s">
        <v>484</v>
      </c>
      <c r="F182" s="206" t="s">
        <v>485</v>
      </c>
      <c r="G182" s="207" t="s">
        <v>288</v>
      </c>
      <c r="H182" s="208">
        <v>2</v>
      </c>
      <c r="I182" s="209"/>
      <c r="J182" s="210">
        <f>ROUND(I182*H182,2)</f>
        <v>0</v>
      </c>
      <c r="K182" s="206" t="s">
        <v>136</v>
      </c>
      <c r="L182" s="44"/>
      <c r="M182" s="211" t="s">
        <v>19</v>
      </c>
      <c r="N182" s="212" t="s">
        <v>45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0.0040000000000000001</v>
      </c>
      <c r="T182" s="214">
        <f>S182*H182</f>
        <v>0.0080000000000000002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137</v>
      </c>
      <c r="AT182" s="215" t="s">
        <v>132</v>
      </c>
      <c r="AU182" s="215" t="s">
        <v>84</v>
      </c>
      <c r="AY182" s="17" t="s">
        <v>130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82</v>
      </c>
      <c r="BK182" s="216">
        <f>ROUND(I182*H182,2)</f>
        <v>0</v>
      </c>
      <c r="BL182" s="17" t="s">
        <v>137</v>
      </c>
      <c r="BM182" s="215" t="s">
        <v>486</v>
      </c>
    </row>
    <row r="183" s="2" customFormat="1">
      <c r="A183" s="38"/>
      <c r="B183" s="39"/>
      <c r="C183" s="40"/>
      <c r="D183" s="217" t="s">
        <v>139</v>
      </c>
      <c r="E183" s="40"/>
      <c r="F183" s="218" t="s">
        <v>487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139</v>
      </c>
      <c r="AU183" s="17" t="s">
        <v>84</v>
      </c>
    </row>
    <row r="184" s="2" customFormat="1" ht="24.15" customHeight="1">
      <c r="A184" s="38"/>
      <c r="B184" s="39"/>
      <c r="C184" s="204" t="s">
        <v>346</v>
      </c>
      <c r="D184" s="204" t="s">
        <v>132</v>
      </c>
      <c r="E184" s="205" t="s">
        <v>488</v>
      </c>
      <c r="F184" s="206" t="s">
        <v>489</v>
      </c>
      <c r="G184" s="207" t="s">
        <v>288</v>
      </c>
      <c r="H184" s="208">
        <v>2</v>
      </c>
      <c r="I184" s="209"/>
      <c r="J184" s="210">
        <f>ROUND(I184*H184,2)</f>
        <v>0</v>
      </c>
      <c r="K184" s="206" t="s">
        <v>136</v>
      </c>
      <c r="L184" s="44"/>
      <c r="M184" s="211" t="s">
        <v>19</v>
      </c>
      <c r="N184" s="212" t="s">
        <v>45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0.0050000000000000001</v>
      </c>
      <c r="T184" s="214">
        <f>S184*H184</f>
        <v>0.01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137</v>
      </c>
      <c r="AT184" s="215" t="s">
        <v>132</v>
      </c>
      <c r="AU184" s="215" t="s">
        <v>84</v>
      </c>
      <c r="AY184" s="17" t="s">
        <v>130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82</v>
      </c>
      <c r="BK184" s="216">
        <f>ROUND(I184*H184,2)</f>
        <v>0</v>
      </c>
      <c r="BL184" s="17" t="s">
        <v>137</v>
      </c>
      <c r="BM184" s="215" t="s">
        <v>490</v>
      </c>
    </row>
    <row r="185" s="2" customFormat="1">
      <c r="A185" s="38"/>
      <c r="B185" s="39"/>
      <c r="C185" s="40"/>
      <c r="D185" s="217" t="s">
        <v>139</v>
      </c>
      <c r="E185" s="40"/>
      <c r="F185" s="218" t="s">
        <v>491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139</v>
      </c>
      <c r="AU185" s="17" t="s">
        <v>84</v>
      </c>
    </row>
    <row r="186" s="12" customFormat="1" ht="22.8" customHeight="1">
      <c r="A186" s="12"/>
      <c r="B186" s="188"/>
      <c r="C186" s="189"/>
      <c r="D186" s="190" t="s">
        <v>73</v>
      </c>
      <c r="E186" s="202" t="s">
        <v>492</v>
      </c>
      <c r="F186" s="202" t="s">
        <v>493</v>
      </c>
      <c r="G186" s="189"/>
      <c r="H186" s="189"/>
      <c r="I186" s="192"/>
      <c r="J186" s="203">
        <f>BK186</f>
        <v>0</v>
      </c>
      <c r="K186" s="189"/>
      <c r="L186" s="194"/>
      <c r="M186" s="195"/>
      <c r="N186" s="196"/>
      <c r="O186" s="196"/>
      <c r="P186" s="197">
        <f>SUM(P187:P195)</f>
        <v>0</v>
      </c>
      <c r="Q186" s="196"/>
      <c r="R186" s="197">
        <f>SUM(R187:R195)</f>
        <v>0</v>
      </c>
      <c r="S186" s="196"/>
      <c r="T186" s="198">
        <f>SUM(T187:T195)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9" t="s">
        <v>82</v>
      </c>
      <c r="AT186" s="200" t="s">
        <v>73</v>
      </c>
      <c r="AU186" s="200" t="s">
        <v>82</v>
      </c>
      <c r="AY186" s="199" t="s">
        <v>130</v>
      </c>
      <c r="BK186" s="201">
        <f>SUM(BK187:BK195)</f>
        <v>0</v>
      </c>
    </row>
    <row r="187" s="2" customFormat="1" ht="24.15" customHeight="1">
      <c r="A187" s="38"/>
      <c r="B187" s="39"/>
      <c r="C187" s="204" t="s">
        <v>350</v>
      </c>
      <c r="D187" s="204" t="s">
        <v>132</v>
      </c>
      <c r="E187" s="205" t="s">
        <v>494</v>
      </c>
      <c r="F187" s="206" t="s">
        <v>495</v>
      </c>
      <c r="G187" s="207" t="s">
        <v>173</v>
      </c>
      <c r="H187" s="208">
        <v>2313.46</v>
      </c>
      <c r="I187" s="209"/>
      <c r="J187" s="210">
        <f>ROUND(I187*H187,2)</f>
        <v>0</v>
      </c>
      <c r="K187" s="206" t="s">
        <v>136</v>
      </c>
      <c r="L187" s="44"/>
      <c r="M187" s="211" t="s">
        <v>19</v>
      </c>
      <c r="N187" s="212" t="s">
        <v>45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137</v>
      </c>
      <c r="AT187" s="215" t="s">
        <v>132</v>
      </c>
      <c r="AU187" s="215" t="s">
        <v>84</v>
      </c>
      <c r="AY187" s="17" t="s">
        <v>130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82</v>
      </c>
      <c r="BK187" s="216">
        <f>ROUND(I187*H187,2)</f>
        <v>0</v>
      </c>
      <c r="BL187" s="17" t="s">
        <v>137</v>
      </c>
      <c r="BM187" s="215" t="s">
        <v>496</v>
      </c>
    </row>
    <row r="188" s="2" customFormat="1">
      <c r="A188" s="38"/>
      <c r="B188" s="39"/>
      <c r="C188" s="40"/>
      <c r="D188" s="217" t="s">
        <v>139</v>
      </c>
      <c r="E188" s="40"/>
      <c r="F188" s="218" t="s">
        <v>497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139</v>
      </c>
      <c r="AU188" s="17" t="s">
        <v>84</v>
      </c>
    </row>
    <row r="189" s="2" customFormat="1" ht="24.15" customHeight="1">
      <c r="A189" s="38"/>
      <c r="B189" s="39"/>
      <c r="C189" s="204" t="s">
        <v>355</v>
      </c>
      <c r="D189" s="204" t="s">
        <v>132</v>
      </c>
      <c r="E189" s="205" t="s">
        <v>498</v>
      </c>
      <c r="F189" s="206" t="s">
        <v>499</v>
      </c>
      <c r="G189" s="207" t="s">
        <v>173</v>
      </c>
      <c r="H189" s="208">
        <v>10.66</v>
      </c>
      <c r="I189" s="209"/>
      <c r="J189" s="210">
        <f>ROUND(I189*H189,2)</f>
        <v>0</v>
      </c>
      <c r="K189" s="206" t="s">
        <v>136</v>
      </c>
      <c r="L189" s="44"/>
      <c r="M189" s="211" t="s">
        <v>19</v>
      </c>
      <c r="N189" s="212" t="s">
        <v>45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137</v>
      </c>
      <c r="AT189" s="215" t="s">
        <v>132</v>
      </c>
      <c r="AU189" s="215" t="s">
        <v>84</v>
      </c>
      <c r="AY189" s="17" t="s">
        <v>130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82</v>
      </c>
      <c r="BK189" s="216">
        <f>ROUND(I189*H189,2)</f>
        <v>0</v>
      </c>
      <c r="BL189" s="17" t="s">
        <v>137</v>
      </c>
      <c r="BM189" s="215" t="s">
        <v>500</v>
      </c>
    </row>
    <row r="190" s="2" customFormat="1">
      <c r="A190" s="38"/>
      <c r="B190" s="39"/>
      <c r="C190" s="40"/>
      <c r="D190" s="217" t="s">
        <v>139</v>
      </c>
      <c r="E190" s="40"/>
      <c r="F190" s="218" t="s">
        <v>501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139</v>
      </c>
      <c r="AU190" s="17" t="s">
        <v>84</v>
      </c>
    </row>
    <row r="191" s="2" customFormat="1" ht="24.15" customHeight="1">
      <c r="A191" s="38"/>
      <c r="B191" s="39"/>
      <c r="C191" s="204" t="s">
        <v>359</v>
      </c>
      <c r="D191" s="204" t="s">
        <v>132</v>
      </c>
      <c r="E191" s="205" t="s">
        <v>502</v>
      </c>
      <c r="F191" s="206" t="s">
        <v>172</v>
      </c>
      <c r="G191" s="207" t="s">
        <v>173</v>
      </c>
      <c r="H191" s="208">
        <v>2220.6599999999999</v>
      </c>
      <c r="I191" s="209"/>
      <c r="J191" s="210">
        <f>ROUND(I191*H191,2)</f>
        <v>0</v>
      </c>
      <c r="K191" s="206" t="s">
        <v>136</v>
      </c>
      <c r="L191" s="44"/>
      <c r="M191" s="211" t="s">
        <v>19</v>
      </c>
      <c r="N191" s="212" t="s">
        <v>45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137</v>
      </c>
      <c r="AT191" s="215" t="s">
        <v>132</v>
      </c>
      <c r="AU191" s="215" t="s">
        <v>84</v>
      </c>
      <c r="AY191" s="17" t="s">
        <v>130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82</v>
      </c>
      <c r="BK191" s="216">
        <f>ROUND(I191*H191,2)</f>
        <v>0</v>
      </c>
      <c r="BL191" s="17" t="s">
        <v>137</v>
      </c>
      <c r="BM191" s="215" t="s">
        <v>503</v>
      </c>
    </row>
    <row r="192" s="2" customFormat="1">
      <c r="A192" s="38"/>
      <c r="B192" s="39"/>
      <c r="C192" s="40"/>
      <c r="D192" s="217" t="s">
        <v>139</v>
      </c>
      <c r="E192" s="40"/>
      <c r="F192" s="218" t="s">
        <v>504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139</v>
      </c>
      <c r="AU192" s="17" t="s">
        <v>84</v>
      </c>
    </row>
    <row r="193" s="13" customFormat="1">
      <c r="A193" s="13"/>
      <c r="B193" s="222"/>
      <c r="C193" s="223"/>
      <c r="D193" s="224" t="s">
        <v>146</v>
      </c>
      <c r="E193" s="225" t="s">
        <v>19</v>
      </c>
      <c r="F193" s="226" t="s">
        <v>505</v>
      </c>
      <c r="G193" s="223"/>
      <c r="H193" s="227">
        <v>2220.6599999999999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146</v>
      </c>
      <c r="AU193" s="233" t="s">
        <v>84</v>
      </c>
      <c r="AV193" s="13" t="s">
        <v>84</v>
      </c>
      <c r="AW193" s="13" t="s">
        <v>35</v>
      </c>
      <c r="AX193" s="13" t="s">
        <v>82</v>
      </c>
      <c r="AY193" s="233" t="s">
        <v>130</v>
      </c>
    </row>
    <row r="194" s="2" customFormat="1" ht="24.15" customHeight="1">
      <c r="A194" s="38"/>
      <c r="B194" s="39"/>
      <c r="C194" s="204" t="s">
        <v>364</v>
      </c>
      <c r="D194" s="204" t="s">
        <v>132</v>
      </c>
      <c r="E194" s="205" t="s">
        <v>506</v>
      </c>
      <c r="F194" s="206" t="s">
        <v>507</v>
      </c>
      <c r="G194" s="207" t="s">
        <v>173</v>
      </c>
      <c r="H194" s="208">
        <v>82.140000000000001</v>
      </c>
      <c r="I194" s="209"/>
      <c r="J194" s="210">
        <f>ROUND(I194*H194,2)</f>
        <v>0</v>
      </c>
      <c r="K194" s="206" t="s">
        <v>136</v>
      </c>
      <c r="L194" s="44"/>
      <c r="M194" s="211" t="s">
        <v>19</v>
      </c>
      <c r="N194" s="212" t="s">
        <v>45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137</v>
      </c>
      <c r="AT194" s="215" t="s">
        <v>132</v>
      </c>
      <c r="AU194" s="215" t="s">
        <v>84</v>
      </c>
      <c r="AY194" s="17" t="s">
        <v>130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82</v>
      </c>
      <c r="BK194" s="216">
        <f>ROUND(I194*H194,2)</f>
        <v>0</v>
      </c>
      <c r="BL194" s="17" t="s">
        <v>137</v>
      </c>
      <c r="BM194" s="215" t="s">
        <v>508</v>
      </c>
    </row>
    <row r="195" s="2" customFormat="1">
      <c r="A195" s="38"/>
      <c r="B195" s="39"/>
      <c r="C195" s="40"/>
      <c r="D195" s="217" t="s">
        <v>139</v>
      </c>
      <c r="E195" s="40"/>
      <c r="F195" s="218" t="s">
        <v>509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139</v>
      </c>
      <c r="AU195" s="17" t="s">
        <v>84</v>
      </c>
    </row>
    <row r="196" s="12" customFormat="1" ht="22.8" customHeight="1">
      <c r="A196" s="12"/>
      <c r="B196" s="188"/>
      <c r="C196" s="189"/>
      <c r="D196" s="190" t="s">
        <v>73</v>
      </c>
      <c r="E196" s="202" t="s">
        <v>391</v>
      </c>
      <c r="F196" s="202" t="s">
        <v>392</v>
      </c>
      <c r="G196" s="189"/>
      <c r="H196" s="189"/>
      <c r="I196" s="192"/>
      <c r="J196" s="203">
        <f>BK196</f>
        <v>0</v>
      </c>
      <c r="K196" s="189"/>
      <c r="L196" s="194"/>
      <c r="M196" s="195"/>
      <c r="N196" s="196"/>
      <c r="O196" s="196"/>
      <c r="P196" s="197">
        <f>SUM(P197:P198)</f>
        <v>0</v>
      </c>
      <c r="Q196" s="196"/>
      <c r="R196" s="197">
        <f>SUM(R197:R198)</f>
        <v>0</v>
      </c>
      <c r="S196" s="196"/>
      <c r="T196" s="198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9" t="s">
        <v>82</v>
      </c>
      <c r="AT196" s="200" t="s">
        <v>73</v>
      </c>
      <c r="AU196" s="200" t="s">
        <v>82</v>
      </c>
      <c r="AY196" s="199" t="s">
        <v>130</v>
      </c>
      <c r="BK196" s="201">
        <f>SUM(BK197:BK198)</f>
        <v>0</v>
      </c>
    </row>
    <row r="197" s="2" customFormat="1" ht="24.15" customHeight="1">
      <c r="A197" s="38"/>
      <c r="B197" s="39"/>
      <c r="C197" s="204" t="s">
        <v>368</v>
      </c>
      <c r="D197" s="204" t="s">
        <v>132</v>
      </c>
      <c r="E197" s="205" t="s">
        <v>510</v>
      </c>
      <c r="F197" s="206" t="s">
        <v>511</v>
      </c>
      <c r="G197" s="207" t="s">
        <v>173</v>
      </c>
      <c r="H197" s="208">
        <v>1270.4880000000001</v>
      </c>
      <c r="I197" s="209"/>
      <c r="J197" s="210">
        <f>ROUND(I197*H197,2)</f>
        <v>0</v>
      </c>
      <c r="K197" s="206" t="s">
        <v>136</v>
      </c>
      <c r="L197" s="44"/>
      <c r="M197" s="211" t="s">
        <v>19</v>
      </c>
      <c r="N197" s="212" t="s">
        <v>45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137</v>
      </c>
      <c r="AT197" s="215" t="s">
        <v>132</v>
      </c>
      <c r="AU197" s="215" t="s">
        <v>84</v>
      </c>
      <c r="AY197" s="17" t="s">
        <v>130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82</v>
      </c>
      <c r="BK197" s="216">
        <f>ROUND(I197*H197,2)</f>
        <v>0</v>
      </c>
      <c r="BL197" s="17" t="s">
        <v>137</v>
      </c>
      <c r="BM197" s="215" t="s">
        <v>512</v>
      </c>
    </row>
    <row r="198" s="2" customFormat="1">
      <c r="A198" s="38"/>
      <c r="B198" s="39"/>
      <c r="C198" s="40"/>
      <c r="D198" s="217" t="s">
        <v>139</v>
      </c>
      <c r="E198" s="40"/>
      <c r="F198" s="218" t="s">
        <v>513</v>
      </c>
      <c r="G198" s="40"/>
      <c r="H198" s="40"/>
      <c r="I198" s="219"/>
      <c r="J198" s="40"/>
      <c r="K198" s="40"/>
      <c r="L198" s="44"/>
      <c r="M198" s="255"/>
      <c r="N198" s="256"/>
      <c r="O198" s="257"/>
      <c r="P198" s="257"/>
      <c r="Q198" s="257"/>
      <c r="R198" s="257"/>
      <c r="S198" s="257"/>
      <c r="T198" s="25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139</v>
      </c>
      <c r="AU198" s="17" t="s">
        <v>84</v>
      </c>
    </row>
    <row r="199" s="2" customFormat="1" ht="6.96" customHeight="1">
      <c r="A199" s="38"/>
      <c r="B199" s="59"/>
      <c r="C199" s="60"/>
      <c r="D199" s="60"/>
      <c r="E199" s="60"/>
      <c r="F199" s="60"/>
      <c r="G199" s="60"/>
      <c r="H199" s="60"/>
      <c r="I199" s="60"/>
      <c r="J199" s="60"/>
      <c r="K199" s="60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ejJH6yTDHGvzC7OfmOvBdXQKoShdRdHN767LxwzLB3tQyOKSZkgSs1GgScv3HU+w+CMksIwPk4K9GcOS3f/GQg==" hashValue="kyRM7Xtii6k4PZeaNDlM5xksMEJPBs0c9NMxaDwkGvo2AYcuIebrOMfrBel2+50cS00PQ0adAeaiPg+Szf6ynw==" algorithmName="SHA-512" password="CC35"/>
  <autoFilter ref="C86:K19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3107322"/>
    <hyperlink ref="F97" r:id="rId2" display="https://podminky.urs.cz/item/CS_URS_2023_01/113107342"/>
    <hyperlink ref="F99" r:id="rId3" display="https://podminky.urs.cz/item/CS_URS_2023_01/113154233"/>
    <hyperlink ref="F104" r:id="rId4" display="https://podminky.urs.cz/item/CS_URS_2023_01/113202111"/>
    <hyperlink ref="F106" r:id="rId5" display="https://podminky.urs.cz/item/CS_URS_2023_01/122552205"/>
    <hyperlink ref="F111" r:id="rId6" display="https://podminky.urs.cz/item/CS_URS_2023_01/131551101"/>
    <hyperlink ref="F114" r:id="rId7" display="https://podminky.urs.cz/item/CS_URS_2023_01/162751117"/>
    <hyperlink ref="F118" r:id="rId8" display="https://podminky.urs.cz/item/CS_URS_2023_01/167111101"/>
    <hyperlink ref="F121" r:id="rId9" display="https://podminky.urs.cz/item/CS_URS_2023_01/181152302"/>
    <hyperlink ref="F123" r:id="rId10" display="https://podminky.urs.cz/item/CS_URS_2023_01/181311103"/>
    <hyperlink ref="F126" r:id="rId11" display="https://podminky.urs.cz/item/CS_URS_2023_01/211971121"/>
    <hyperlink ref="F129" r:id="rId12" display="https://podminky.urs.cz/item/CS_URS_2023_01/212751104"/>
    <hyperlink ref="F132" r:id="rId13" display="https://podminky.urs.cz/item/CS_URS_2023_01/564841111"/>
    <hyperlink ref="F134" r:id="rId14" display="https://podminky.urs.cz/item/CS_URS_2023_01/564851111"/>
    <hyperlink ref="F136" r:id="rId15" display="https://podminky.urs.cz/item/CS_URS_2023_01/564861111"/>
    <hyperlink ref="F138" r:id="rId16" display="https://podminky.urs.cz/item/CS_URS_2023_01/564971315"/>
    <hyperlink ref="F141" r:id="rId17" display="https://podminky.urs.cz/item/CS_URS_2023_01/565135121"/>
    <hyperlink ref="F143" r:id="rId18" display="https://podminky.urs.cz/item/CS_URS_2023_01/567121112"/>
    <hyperlink ref="F145" r:id="rId19" display="https://podminky.urs.cz/item/CS_URS_2023_01/569851111"/>
    <hyperlink ref="F148" r:id="rId20" display="https://podminky.urs.cz/item/CS_URS_2023_01/573111113"/>
    <hyperlink ref="F150" r:id="rId21" display="https://podminky.urs.cz/item/CS_URS_2023_01/573231108"/>
    <hyperlink ref="F153" r:id="rId22" display="https://podminky.urs.cz/item/CS_URS_2023_01/577144221"/>
    <hyperlink ref="F155" r:id="rId23" display="https://podminky.urs.cz/item/CS_URS_2023_01/596212223"/>
    <hyperlink ref="F159" r:id="rId24" display="https://podminky.urs.cz/item/CS_URS_2021_02/895941311"/>
    <hyperlink ref="F164" r:id="rId25" display="https://podminky.urs.cz/item/CS_URS_2023_01/899331111"/>
    <hyperlink ref="F166" r:id="rId26" display="https://podminky.urs.cz/item/CS_URS_2023_01/899431111"/>
    <hyperlink ref="F169" r:id="rId27" display="https://podminky.urs.cz/item/CS_URS_2023_01/915491211"/>
    <hyperlink ref="F172" r:id="rId28" display="https://podminky.urs.cz/item/CS_URS_2023_01/916131213"/>
    <hyperlink ref="F177" r:id="rId29" display="https://podminky.urs.cz/item/CS_URS_2023_01/916231213"/>
    <hyperlink ref="F180" r:id="rId30" display="https://podminky.urs.cz/item/CS_URS_2023_01/916991121"/>
    <hyperlink ref="F183" r:id="rId31" display="https://podminky.urs.cz/item/CS_URS_2023_01/966006211"/>
    <hyperlink ref="F185" r:id="rId32" display="https://podminky.urs.cz/item/CS_URS_2023_01/966006221"/>
    <hyperlink ref="F188" r:id="rId33" display="https://podminky.urs.cz/item/CS_URS_2023_01/997221571"/>
    <hyperlink ref="F190" r:id="rId34" display="https://podminky.urs.cz/item/CS_URS_2023_01/997221861"/>
    <hyperlink ref="F192" r:id="rId35" display="https://podminky.urs.cz/item/CS_URS_2023_01/997221873"/>
    <hyperlink ref="F195" r:id="rId36" display="https://podminky.urs.cz/item/CS_URS_2023_01/997221875"/>
    <hyperlink ref="F198" r:id="rId37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514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91</v>
      </c>
      <c r="G11" s="38"/>
      <c r="H11" s="38"/>
      <c r="I11" s="132" t="s">
        <v>20</v>
      </c>
      <c r="J11" s="136" t="s">
        <v>515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259" t="s">
        <v>516</v>
      </c>
      <c r="E13" s="38"/>
      <c r="F13" s="260" t="s">
        <v>517</v>
      </c>
      <c r="G13" s="38"/>
      <c r="H13" s="38"/>
      <c r="I13" s="259" t="s">
        <v>518</v>
      </c>
      <c r="J13" s="260" t="s">
        <v>519</v>
      </c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520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ROUND((SUM(BE84:BE154)),  2)</f>
        <v>0</v>
      </c>
      <c r="G33" s="38"/>
      <c r="H33" s="38"/>
      <c r="I33" s="148">
        <v>0.20999999999999999</v>
      </c>
      <c r="J33" s="147">
        <f>ROUND(((SUM(BE84:BE154))*I33),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ROUND((SUM(BF84:BF154)),  2)</f>
        <v>0</v>
      </c>
      <c r="G34" s="38"/>
      <c r="H34" s="38"/>
      <c r="I34" s="148">
        <v>0.14999999999999999</v>
      </c>
      <c r="J34" s="147">
        <f>ROUND(((SUM(BF84:BF154))*I34),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ROUND((SUM(BG84:BG154)),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ROUND((SUM(BH84:BH154)),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ROUND((SUM(BI84:BI154)),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100-4 - Chodníky a stezka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Daniel Kadavý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111</v>
      </c>
      <c r="E62" s="174"/>
      <c r="F62" s="174"/>
      <c r="G62" s="174"/>
      <c r="H62" s="174"/>
      <c r="I62" s="174"/>
      <c r="J62" s="175">
        <f>J108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113</v>
      </c>
      <c r="E63" s="174"/>
      <c r="F63" s="174"/>
      <c r="G63" s="174"/>
      <c r="H63" s="174"/>
      <c r="I63" s="174"/>
      <c r="J63" s="175">
        <f>J128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114</v>
      </c>
      <c r="E64" s="174"/>
      <c r="F64" s="174"/>
      <c r="G64" s="174"/>
      <c r="H64" s="174"/>
      <c r="I64" s="174"/>
      <c r="J64" s="175">
        <f>J152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PRŮMYSLOVÁ A OBYTNÁ ZÓNA , LOKALITA SYLVÁROV-2021.12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100-4 - Chodníky a stezka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Dvůr Králové nad Labem</v>
      </c>
      <c r="G78" s="40"/>
      <c r="H78" s="40"/>
      <c r="I78" s="32" t="s">
        <v>23</v>
      </c>
      <c r="J78" s="72" t="str">
        <f>IF(J12="","",J12)</f>
        <v>6. 6. 2021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Dvůr Králové nad Labem</v>
      </c>
      <c r="G80" s="40"/>
      <c r="H80" s="40"/>
      <c r="I80" s="32" t="s">
        <v>32</v>
      </c>
      <c r="J80" s="36" t="str">
        <f>E21</f>
        <v>Daniel Kadavý, projektová činnost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>Daniel Kadavý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116</v>
      </c>
      <c r="D83" s="180" t="s">
        <v>59</v>
      </c>
      <c r="E83" s="180" t="s">
        <v>55</v>
      </c>
      <c r="F83" s="180" t="s">
        <v>56</v>
      </c>
      <c r="G83" s="180" t="s">
        <v>117</v>
      </c>
      <c r="H83" s="180" t="s">
        <v>118</v>
      </c>
      <c r="I83" s="180" t="s">
        <v>119</v>
      </c>
      <c r="J83" s="180" t="s">
        <v>106</v>
      </c>
      <c r="K83" s="181" t="s">
        <v>120</v>
      </c>
      <c r="L83" s="182"/>
      <c r="M83" s="92" t="s">
        <v>19</v>
      </c>
      <c r="N83" s="93" t="s">
        <v>44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553.49448999999993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107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73</v>
      </c>
      <c r="E85" s="191" t="s">
        <v>128</v>
      </c>
      <c r="F85" s="191" t="s">
        <v>129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P86+P108+P128+P152</f>
        <v>0</v>
      </c>
      <c r="Q85" s="196"/>
      <c r="R85" s="197">
        <f>R86+R108+R128+R152</f>
        <v>553.49448999999993</v>
      </c>
      <c r="S85" s="196"/>
      <c r="T85" s="198">
        <f>T86+T108+T128+T152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82</v>
      </c>
      <c r="AT85" s="200" t="s">
        <v>73</v>
      </c>
      <c r="AU85" s="200" t="s">
        <v>74</v>
      </c>
      <c r="AY85" s="199" t="s">
        <v>130</v>
      </c>
      <c r="BK85" s="201">
        <f>BK86+BK108+BK128+BK152</f>
        <v>0</v>
      </c>
    </row>
    <row r="86" s="12" customFormat="1" ht="22.8" customHeight="1">
      <c r="A86" s="12"/>
      <c r="B86" s="188"/>
      <c r="C86" s="189"/>
      <c r="D86" s="190" t="s">
        <v>73</v>
      </c>
      <c r="E86" s="202" t="s">
        <v>82</v>
      </c>
      <c r="F86" s="202" t="s">
        <v>131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SUM(P87:P107)</f>
        <v>0</v>
      </c>
      <c r="Q86" s="196"/>
      <c r="R86" s="197">
        <f>SUM(R87:R107)</f>
        <v>0</v>
      </c>
      <c r="S86" s="196"/>
      <c r="T86" s="198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82</v>
      </c>
      <c r="AT86" s="200" t="s">
        <v>73</v>
      </c>
      <c r="AU86" s="200" t="s">
        <v>82</v>
      </c>
      <c r="AY86" s="199" t="s">
        <v>130</v>
      </c>
      <c r="BK86" s="201">
        <f>SUM(BK87:BK107)</f>
        <v>0</v>
      </c>
    </row>
    <row r="87" s="2" customFormat="1" ht="16.5" customHeight="1">
      <c r="A87" s="38"/>
      <c r="B87" s="39"/>
      <c r="C87" s="204" t="s">
        <v>82</v>
      </c>
      <c r="D87" s="204" t="s">
        <v>132</v>
      </c>
      <c r="E87" s="205" t="s">
        <v>521</v>
      </c>
      <c r="F87" s="206" t="s">
        <v>522</v>
      </c>
      <c r="G87" s="207" t="s">
        <v>135</v>
      </c>
      <c r="H87" s="208">
        <v>588.5</v>
      </c>
      <c r="I87" s="209"/>
      <c r="J87" s="210">
        <f>ROUND(I87*H87,2)</f>
        <v>0</v>
      </c>
      <c r="K87" s="206" t="s">
        <v>136</v>
      </c>
      <c r="L87" s="44"/>
      <c r="M87" s="211" t="s">
        <v>19</v>
      </c>
      <c r="N87" s="212" t="s">
        <v>45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137</v>
      </c>
      <c r="AT87" s="215" t="s">
        <v>132</v>
      </c>
      <c r="AU87" s="215" t="s">
        <v>84</v>
      </c>
      <c r="AY87" s="17" t="s">
        <v>130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82</v>
      </c>
      <c r="BK87" s="216">
        <f>ROUND(I87*H87,2)</f>
        <v>0</v>
      </c>
      <c r="BL87" s="17" t="s">
        <v>137</v>
      </c>
      <c r="BM87" s="215" t="s">
        <v>523</v>
      </c>
    </row>
    <row r="88" s="2" customFormat="1">
      <c r="A88" s="38"/>
      <c r="B88" s="39"/>
      <c r="C88" s="40"/>
      <c r="D88" s="217" t="s">
        <v>139</v>
      </c>
      <c r="E88" s="40"/>
      <c r="F88" s="218" t="s">
        <v>524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139</v>
      </c>
      <c r="AU88" s="17" t="s">
        <v>84</v>
      </c>
    </row>
    <row r="89" s="13" customFormat="1">
      <c r="A89" s="13"/>
      <c r="B89" s="222"/>
      <c r="C89" s="223"/>
      <c r="D89" s="224" t="s">
        <v>146</v>
      </c>
      <c r="E89" s="225" t="s">
        <v>19</v>
      </c>
      <c r="F89" s="226" t="s">
        <v>525</v>
      </c>
      <c r="G89" s="223"/>
      <c r="H89" s="227">
        <v>588.5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146</v>
      </c>
      <c r="AU89" s="233" t="s">
        <v>84</v>
      </c>
      <c r="AV89" s="13" t="s">
        <v>84</v>
      </c>
      <c r="AW89" s="13" t="s">
        <v>35</v>
      </c>
      <c r="AX89" s="13" t="s">
        <v>74</v>
      </c>
      <c r="AY89" s="233" t="s">
        <v>130</v>
      </c>
    </row>
    <row r="90" s="14" customFormat="1">
      <c r="A90" s="14"/>
      <c r="B90" s="234"/>
      <c r="C90" s="235"/>
      <c r="D90" s="224" t="s">
        <v>146</v>
      </c>
      <c r="E90" s="236" t="s">
        <v>19</v>
      </c>
      <c r="F90" s="237" t="s">
        <v>149</v>
      </c>
      <c r="G90" s="235"/>
      <c r="H90" s="238">
        <v>588.5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146</v>
      </c>
      <c r="AU90" s="244" t="s">
        <v>84</v>
      </c>
      <c r="AV90" s="14" t="s">
        <v>137</v>
      </c>
      <c r="AW90" s="14" t="s">
        <v>35</v>
      </c>
      <c r="AX90" s="14" t="s">
        <v>82</v>
      </c>
      <c r="AY90" s="244" t="s">
        <v>130</v>
      </c>
    </row>
    <row r="91" s="2" customFormat="1" ht="24.15" customHeight="1">
      <c r="A91" s="38"/>
      <c r="B91" s="39"/>
      <c r="C91" s="204" t="s">
        <v>84</v>
      </c>
      <c r="D91" s="204" t="s">
        <v>132</v>
      </c>
      <c r="E91" s="205" t="s">
        <v>526</v>
      </c>
      <c r="F91" s="206" t="s">
        <v>527</v>
      </c>
      <c r="G91" s="207" t="s">
        <v>143</v>
      </c>
      <c r="H91" s="208">
        <v>176.91300000000001</v>
      </c>
      <c r="I91" s="209"/>
      <c r="J91" s="210">
        <f>ROUND(I91*H91,2)</f>
        <v>0</v>
      </c>
      <c r="K91" s="206" t="s">
        <v>136</v>
      </c>
      <c r="L91" s="44"/>
      <c r="M91" s="211" t="s">
        <v>19</v>
      </c>
      <c r="N91" s="212" t="s">
        <v>45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137</v>
      </c>
      <c r="AT91" s="215" t="s">
        <v>132</v>
      </c>
      <c r="AU91" s="215" t="s">
        <v>84</v>
      </c>
      <c r="AY91" s="17" t="s">
        <v>130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82</v>
      </c>
      <c r="BK91" s="216">
        <f>ROUND(I91*H91,2)</f>
        <v>0</v>
      </c>
      <c r="BL91" s="17" t="s">
        <v>137</v>
      </c>
      <c r="BM91" s="215" t="s">
        <v>528</v>
      </c>
    </row>
    <row r="92" s="2" customFormat="1">
      <c r="A92" s="38"/>
      <c r="B92" s="39"/>
      <c r="C92" s="40"/>
      <c r="D92" s="217" t="s">
        <v>139</v>
      </c>
      <c r="E92" s="40"/>
      <c r="F92" s="218" t="s">
        <v>529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139</v>
      </c>
      <c r="AU92" s="17" t="s">
        <v>84</v>
      </c>
    </row>
    <row r="93" s="13" customFormat="1">
      <c r="A93" s="13"/>
      <c r="B93" s="222"/>
      <c r="C93" s="223"/>
      <c r="D93" s="224" t="s">
        <v>146</v>
      </c>
      <c r="E93" s="225" t="s">
        <v>19</v>
      </c>
      <c r="F93" s="226" t="s">
        <v>530</v>
      </c>
      <c r="G93" s="223"/>
      <c r="H93" s="227">
        <v>36.960000000000001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146</v>
      </c>
      <c r="AU93" s="233" t="s">
        <v>84</v>
      </c>
      <c r="AV93" s="13" t="s">
        <v>84</v>
      </c>
      <c r="AW93" s="13" t="s">
        <v>35</v>
      </c>
      <c r="AX93" s="13" t="s">
        <v>74</v>
      </c>
      <c r="AY93" s="233" t="s">
        <v>130</v>
      </c>
    </row>
    <row r="94" s="13" customFormat="1">
      <c r="A94" s="13"/>
      <c r="B94" s="222"/>
      <c r="C94" s="223"/>
      <c r="D94" s="224" t="s">
        <v>146</v>
      </c>
      <c r="E94" s="225" t="s">
        <v>19</v>
      </c>
      <c r="F94" s="226" t="s">
        <v>531</v>
      </c>
      <c r="G94" s="223"/>
      <c r="H94" s="227">
        <v>135.993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146</v>
      </c>
      <c r="AU94" s="233" t="s">
        <v>84</v>
      </c>
      <c r="AV94" s="13" t="s">
        <v>84</v>
      </c>
      <c r="AW94" s="13" t="s">
        <v>35</v>
      </c>
      <c r="AX94" s="13" t="s">
        <v>74</v>
      </c>
      <c r="AY94" s="233" t="s">
        <v>130</v>
      </c>
    </row>
    <row r="95" s="13" customFormat="1">
      <c r="A95" s="13"/>
      <c r="B95" s="222"/>
      <c r="C95" s="223"/>
      <c r="D95" s="224" t="s">
        <v>146</v>
      </c>
      <c r="E95" s="225" t="s">
        <v>19</v>
      </c>
      <c r="F95" s="226" t="s">
        <v>532</v>
      </c>
      <c r="G95" s="223"/>
      <c r="H95" s="227">
        <v>3.96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146</v>
      </c>
      <c r="AU95" s="233" t="s">
        <v>84</v>
      </c>
      <c r="AV95" s="13" t="s">
        <v>84</v>
      </c>
      <c r="AW95" s="13" t="s">
        <v>35</v>
      </c>
      <c r="AX95" s="13" t="s">
        <v>74</v>
      </c>
      <c r="AY95" s="233" t="s">
        <v>130</v>
      </c>
    </row>
    <row r="96" s="14" customFormat="1">
      <c r="A96" s="14"/>
      <c r="B96" s="234"/>
      <c r="C96" s="235"/>
      <c r="D96" s="224" t="s">
        <v>146</v>
      </c>
      <c r="E96" s="236" t="s">
        <v>19</v>
      </c>
      <c r="F96" s="237" t="s">
        <v>149</v>
      </c>
      <c r="G96" s="235"/>
      <c r="H96" s="238">
        <v>176.91300000000001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146</v>
      </c>
      <c r="AU96" s="244" t="s">
        <v>84</v>
      </c>
      <c r="AV96" s="14" t="s">
        <v>137</v>
      </c>
      <c r="AW96" s="14" t="s">
        <v>35</v>
      </c>
      <c r="AX96" s="14" t="s">
        <v>82</v>
      </c>
      <c r="AY96" s="244" t="s">
        <v>130</v>
      </c>
    </row>
    <row r="97" s="2" customFormat="1" ht="37.8" customHeight="1">
      <c r="A97" s="38"/>
      <c r="B97" s="39"/>
      <c r="C97" s="204" t="s">
        <v>150</v>
      </c>
      <c r="D97" s="204" t="s">
        <v>132</v>
      </c>
      <c r="E97" s="205" t="s">
        <v>161</v>
      </c>
      <c r="F97" s="206" t="s">
        <v>162</v>
      </c>
      <c r="G97" s="207" t="s">
        <v>143</v>
      </c>
      <c r="H97" s="208">
        <v>156.63399999999999</v>
      </c>
      <c r="I97" s="209"/>
      <c r="J97" s="210">
        <f>ROUND(I97*H97,2)</f>
        <v>0</v>
      </c>
      <c r="K97" s="206" t="s">
        <v>136</v>
      </c>
      <c r="L97" s="44"/>
      <c r="M97" s="211" t="s">
        <v>19</v>
      </c>
      <c r="N97" s="212" t="s">
        <v>45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137</v>
      </c>
      <c r="AT97" s="215" t="s">
        <v>132</v>
      </c>
      <c r="AU97" s="215" t="s">
        <v>84</v>
      </c>
      <c r="AY97" s="17" t="s">
        <v>130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82</v>
      </c>
      <c r="BK97" s="216">
        <f>ROUND(I97*H97,2)</f>
        <v>0</v>
      </c>
      <c r="BL97" s="17" t="s">
        <v>137</v>
      </c>
      <c r="BM97" s="215" t="s">
        <v>533</v>
      </c>
    </row>
    <row r="98" s="2" customFormat="1">
      <c r="A98" s="38"/>
      <c r="B98" s="39"/>
      <c r="C98" s="40"/>
      <c r="D98" s="217" t="s">
        <v>139</v>
      </c>
      <c r="E98" s="40"/>
      <c r="F98" s="218" t="s">
        <v>164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139</v>
      </c>
      <c r="AU98" s="17" t="s">
        <v>84</v>
      </c>
    </row>
    <row r="99" s="2" customFormat="1" ht="24.15" customHeight="1">
      <c r="A99" s="38"/>
      <c r="B99" s="39"/>
      <c r="C99" s="204" t="s">
        <v>137</v>
      </c>
      <c r="D99" s="204" t="s">
        <v>132</v>
      </c>
      <c r="E99" s="205" t="s">
        <v>171</v>
      </c>
      <c r="F99" s="206" t="s">
        <v>172</v>
      </c>
      <c r="G99" s="207" t="s">
        <v>173</v>
      </c>
      <c r="H99" s="208">
        <v>305.43599999999998</v>
      </c>
      <c r="I99" s="209"/>
      <c r="J99" s="210">
        <f>ROUND(I99*H99,2)</f>
        <v>0</v>
      </c>
      <c r="K99" s="206" t="s">
        <v>136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137</v>
      </c>
      <c r="AT99" s="215" t="s">
        <v>132</v>
      </c>
      <c r="AU99" s="215" t="s">
        <v>84</v>
      </c>
      <c r="AY99" s="17" t="s">
        <v>130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82</v>
      </c>
      <c r="BK99" s="216">
        <f>ROUND(I99*H99,2)</f>
        <v>0</v>
      </c>
      <c r="BL99" s="17" t="s">
        <v>137</v>
      </c>
      <c r="BM99" s="215" t="s">
        <v>534</v>
      </c>
    </row>
    <row r="100" s="2" customFormat="1">
      <c r="A100" s="38"/>
      <c r="B100" s="39"/>
      <c r="C100" s="40"/>
      <c r="D100" s="217" t="s">
        <v>139</v>
      </c>
      <c r="E100" s="40"/>
      <c r="F100" s="218" t="s">
        <v>175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139</v>
      </c>
      <c r="AU100" s="17" t="s">
        <v>84</v>
      </c>
    </row>
    <row r="101" s="13" customFormat="1">
      <c r="A101" s="13"/>
      <c r="B101" s="222"/>
      <c r="C101" s="223"/>
      <c r="D101" s="224" t="s">
        <v>146</v>
      </c>
      <c r="E101" s="225" t="s">
        <v>19</v>
      </c>
      <c r="F101" s="226" t="s">
        <v>535</v>
      </c>
      <c r="G101" s="223"/>
      <c r="H101" s="227">
        <v>305.43599999999998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146</v>
      </c>
      <c r="AU101" s="233" t="s">
        <v>84</v>
      </c>
      <c r="AV101" s="13" t="s">
        <v>84</v>
      </c>
      <c r="AW101" s="13" t="s">
        <v>35</v>
      </c>
      <c r="AX101" s="13" t="s">
        <v>82</v>
      </c>
      <c r="AY101" s="233" t="s">
        <v>130</v>
      </c>
    </row>
    <row r="102" s="2" customFormat="1" ht="16.5" customHeight="1">
      <c r="A102" s="38"/>
      <c r="B102" s="39"/>
      <c r="C102" s="204" t="s">
        <v>160</v>
      </c>
      <c r="D102" s="204" t="s">
        <v>132</v>
      </c>
      <c r="E102" s="205" t="s">
        <v>177</v>
      </c>
      <c r="F102" s="206" t="s">
        <v>178</v>
      </c>
      <c r="G102" s="207" t="s">
        <v>135</v>
      </c>
      <c r="H102" s="208">
        <v>553.29999999999995</v>
      </c>
      <c r="I102" s="209"/>
      <c r="J102" s="210">
        <f>ROUND(I102*H102,2)</f>
        <v>0</v>
      </c>
      <c r="K102" s="206" t="s">
        <v>136</v>
      </c>
      <c r="L102" s="44"/>
      <c r="M102" s="211" t="s">
        <v>19</v>
      </c>
      <c r="N102" s="212" t="s">
        <v>45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137</v>
      </c>
      <c r="AT102" s="215" t="s">
        <v>132</v>
      </c>
      <c r="AU102" s="215" t="s">
        <v>84</v>
      </c>
      <c r="AY102" s="17" t="s">
        <v>130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82</v>
      </c>
      <c r="BK102" s="216">
        <f>ROUND(I102*H102,2)</f>
        <v>0</v>
      </c>
      <c r="BL102" s="17" t="s">
        <v>137</v>
      </c>
      <c r="BM102" s="215" t="s">
        <v>536</v>
      </c>
    </row>
    <row r="103" s="2" customFormat="1">
      <c r="A103" s="38"/>
      <c r="B103" s="39"/>
      <c r="C103" s="40"/>
      <c r="D103" s="217" t="s">
        <v>139</v>
      </c>
      <c r="E103" s="40"/>
      <c r="F103" s="218" t="s">
        <v>180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84</v>
      </c>
    </row>
    <row r="104" s="2" customFormat="1" ht="24.15" customHeight="1">
      <c r="A104" s="38"/>
      <c r="B104" s="39"/>
      <c r="C104" s="204" t="s">
        <v>165</v>
      </c>
      <c r="D104" s="204" t="s">
        <v>132</v>
      </c>
      <c r="E104" s="205" t="s">
        <v>182</v>
      </c>
      <c r="F104" s="206" t="s">
        <v>183</v>
      </c>
      <c r="G104" s="207" t="s">
        <v>135</v>
      </c>
      <c r="H104" s="208">
        <v>388</v>
      </c>
      <c r="I104" s="209"/>
      <c r="J104" s="210">
        <f>ROUND(I104*H104,2)</f>
        <v>0</v>
      </c>
      <c r="K104" s="206" t="s">
        <v>136</v>
      </c>
      <c r="L104" s="44"/>
      <c r="M104" s="211" t="s">
        <v>19</v>
      </c>
      <c r="N104" s="212" t="s">
        <v>45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137</v>
      </c>
      <c r="AT104" s="215" t="s">
        <v>132</v>
      </c>
      <c r="AU104" s="215" t="s">
        <v>84</v>
      </c>
      <c r="AY104" s="17" t="s">
        <v>130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82</v>
      </c>
      <c r="BK104" s="216">
        <f>ROUND(I104*H104,2)</f>
        <v>0</v>
      </c>
      <c r="BL104" s="17" t="s">
        <v>137</v>
      </c>
      <c r="BM104" s="215" t="s">
        <v>537</v>
      </c>
    </row>
    <row r="105" s="2" customFormat="1">
      <c r="A105" s="38"/>
      <c r="B105" s="39"/>
      <c r="C105" s="40"/>
      <c r="D105" s="217" t="s">
        <v>139</v>
      </c>
      <c r="E105" s="40"/>
      <c r="F105" s="218" t="s">
        <v>185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139</v>
      </c>
      <c r="AU105" s="17" t="s">
        <v>84</v>
      </c>
    </row>
    <row r="106" s="13" customFormat="1">
      <c r="A106" s="13"/>
      <c r="B106" s="222"/>
      <c r="C106" s="223"/>
      <c r="D106" s="224" t="s">
        <v>146</v>
      </c>
      <c r="E106" s="225" t="s">
        <v>19</v>
      </c>
      <c r="F106" s="226" t="s">
        <v>538</v>
      </c>
      <c r="G106" s="223"/>
      <c r="H106" s="227">
        <v>388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146</v>
      </c>
      <c r="AU106" s="233" t="s">
        <v>84</v>
      </c>
      <c r="AV106" s="13" t="s">
        <v>84</v>
      </c>
      <c r="AW106" s="13" t="s">
        <v>35</v>
      </c>
      <c r="AX106" s="13" t="s">
        <v>74</v>
      </c>
      <c r="AY106" s="233" t="s">
        <v>130</v>
      </c>
    </row>
    <row r="107" s="14" customFormat="1">
      <c r="A107" s="14"/>
      <c r="B107" s="234"/>
      <c r="C107" s="235"/>
      <c r="D107" s="224" t="s">
        <v>146</v>
      </c>
      <c r="E107" s="236" t="s">
        <v>19</v>
      </c>
      <c r="F107" s="237" t="s">
        <v>149</v>
      </c>
      <c r="G107" s="235"/>
      <c r="H107" s="238">
        <v>388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146</v>
      </c>
      <c r="AU107" s="244" t="s">
        <v>84</v>
      </c>
      <c r="AV107" s="14" t="s">
        <v>137</v>
      </c>
      <c r="AW107" s="14" t="s">
        <v>35</v>
      </c>
      <c r="AX107" s="14" t="s">
        <v>82</v>
      </c>
      <c r="AY107" s="244" t="s">
        <v>130</v>
      </c>
    </row>
    <row r="108" s="12" customFormat="1" ht="22.8" customHeight="1">
      <c r="A108" s="12"/>
      <c r="B108" s="188"/>
      <c r="C108" s="189"/>
      <c r="D108" s="190" t="s">
        <v>73</v>
      </c>
      <c r="E108" s="202" t="s">
        <v>160</v>
      </c>
      <c r="F108" s="202" t="s">
        <v>204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SUM(P109:P127)</f>
        <v>0</v>
      </c>
      <c r="Q108" s="196"/>
      <c r="R108" s="197">
        <f>SUM(R109:R127)</f>
        <v>496.85515999999996</v>
      </c>
      <c r="S108" s="196"/>
      <c r="T108" s="198">
        <f>SUM(T109:T127)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82</v>
      </c>
      <c r="AT108" s="200" t="s">
        <v>73</v>
      </c>
      <c r="AU108" s="200" t="s">
        <v>82</v>
      </c>
      <c r="AY108" s="199" t="s">
        <v>130</v>
      </c>
      <c r="BK108" s="201">
        <f>SUM(BK109:BK127)</f>
        <v>0</v>
      </c>
    </row>
    <row r="109" s="2" customFormat="1" ht="21.75" customHeight="1">
      <c r="A109" s="38"/>
      <c r="B109" s="39"/>
      <c r="C109" s="204" t="s">
        <v>170</v>
      </c>
      <c r="D109" s="204" t="s">
        <v>132</v>
      </c>
      <c r="E109" s="205" t="s">
        <v>212</v>
      </c>
      <c r="F109" s="206" t="s">
        <v>213</v>
      </c>
      <c r="G109" s="207" t="s">
        <v>135</v>
      </c>
      <c r="H109" s="208">
        <v>528.14999999999998</v>
      </c>
      <c r="I109" s="209"/>
      <c r="J109" s="210">
        <f>ROUND(I109*H109,2)</f>
        <v>0</v>
      </c>
      <c r="K109" s="206" t="s">
        <v>136</v>
      </c>
      <c r="L109" s="44"/>
      <c r="M109" s="211" t="s">
        <v>19</v>
      </c>
      <c r="N109" s="212" t="s">
        <v>45</v>
      </c>
      <c r="O109" s="84"/>
      <c r="P109" s="213">
        <f>O109*H109</f>
        <v>0</v>
      </c>
      <c r="Q109" s="213">
        <v>0.34499999999999997</v>
      </c>
      <c r="R109" s="213">
        <f>Q109*H109</f>
        <v>182.21174999999997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137</v>
      </c>
      <c r="AT109" s="215" t="s">
        <v>132</v>
      </c>
      <c r="AU109" s="215" t="s">
        <v>84</v>
      </c>
      <c r="AY109" s="17" t="s">
        <v>130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137</v>
      </c>
      <c r="BM109" s="215" t="s">
        <v>539</v>
      </c>
    </row>
    <row r="110" s="2" customFormat="1">
      <c r="A110" s="38"/>
      <c r="B110" s="39"/>
      <c r="C110" s="40"/>
      <c r="D110" s="217" t="s">
        <v>139</v>
      </c>
      <c r="E110" s="40"/>
      <c r="F110" s="218" t="s">
        <v>215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139</v>
      </c>
      <c r="AU110" s="17" t="s">
        <v>84</v>
      </c>
    </row>
    <row r="111" s="2" customFormat="1" ht="24.15" customHeight="1">
      <c r="A111" s="38"/>
      <c r="B111" s="39"/>
      <c r="C111" s="204" t="s">
        <v>176</v>
      </c>
      <c r="D111" s="204" t="s">
        <v>132</v>
      </c>
      <c r="E111" s="205" t="s">
        <v>540</v>
      </c>
      <c r="F111" s="206" t="s">
        <v>541</v>
      </c>
      <c r="G111" s="207" t="s">
        <v>135</v>
      </c>
      <c r="H111" s="208">
        <v>553.29999999999995</v>
      </c>
      <c r="I111" s="209"/>
      <c r="J111" s="210">
        <f>ROUND(I111*H111,2)</f>
        <v>0</v>
      </c>
      <c r="K111" s="206" t="s">
        <v>136</v>
      </c>
      <c r="L111" s="44"/>
      <c r="M111" s="211" t="s">
        <v>19</v>
      </c>
      <c r="N111" s="212" t="s">
        <v>45</v>
      </c>
      <c r="O111" s="84"/>
      <c r="P111" s="213">
        <f>O111*H111</f>
        <v>0</v>
      </c>
      <c r="Q111" s="213">
        <v>0.38</v>
      </c>
      <c r="R111" s="213">
        <f>Q111*H111</f>
        <v>210.25399999999999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137</v>
      </c>
      <c r="AT111" s="215" t="s">
        <v>132</v>
      </c>
      <c r="AU111" s="215" t="s">
        <v>84</v>
      </c>
      <c r="AY111" s="17" t="s">
        <v>130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82</v>
      </c>
      <c r="BK111" s="216">
        <f>ROUND(I111*H111,2)</f>
        <v>0</v>
      </c>
      <c r="BL111" s="17" t="s">
        <v>137</v>
      </c>
      <c r="BM111" s="215" t="s">
        <v>542</v>
      </c>
    </row>
    <row r="112" s="2" customFormat="1">
      <c r="A112" s="38"/>
      <c r="B112" s="39"/>
      <c r="C112" s="40"/>
      <c r="D112" s="217" t="s">
        <v>139</v>
      </c>
      <c r="E112" s="40"/>
      <c r="F112" s="218" t="s">
        <v>543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84</v>
      </c>
    </row>
    <row r="113" s="13" customFormat="1">
      <c r="A113" s="13"/>
      <c r="B113" s="222"/>
      <c r="C113" s="223"/>
      <c r="D113" s="224" t="s">
        <v>146</v>
      </c>
      <c r="E113" s="225" t="s">
        <v>19</v>
      </c>
      <c r="F113" s="226" t="s">
        <v>544</v>
      </c>
      <c r="G113" s="223"/>
      <c r="H113" s="227">
        <v>184.80000000000001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146</v>
      </c>
      <c r="AU113" s="233" t="s">
        <v>84</v>
      </c>
      <c r="AV113" s="13" t="s">
        <v>84</v>
      </c>
      <c r="AW113" s="13" t="s">
        <v>35</v>
      </c>
      <c r="AX113" s="13" t="s">
        <v>74</v>
      </c>
      <c r="AY113" s="233" t="s">
        <v>130</v>
      </c>
    </row>
    <row r="114" s="13" customFormat="1">
      <c r="A114" s="13"/>
      <c r="B114" s="222"/>
      <c r="C114" s="223"/>
      <c r="D114" s="224" t="s">
        <v>146</v>
      </c>
      <c r="E114" s="225" t="s">
        <v>19</v>
      </c>
      <c r="F114" s="226" t="s">
        <v>545</v>
      </c>
      <c r="G114" s="223"/>
      <c r="H114" s="227">
        <v>348.69999999999999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146</v>
      </c>
      <c r="AU114" s="233" t="s">
        <v>84</v>
      </c>
      <c r="AV114" s="13" t="s">
        <v>84</v>
      </c>
      <c r="AW114" s="13" t="s">
        <v>35</v>
      </c>
      <c r="AX114" s="13" t="s">
        <v>74</v>
      </c>
      <c r="AY114" s="233" t="s">
        <v>130</v>
      </c>
    </row>
    <row r="115" s="13" customFormat="1">
      <c r="A115" s="13"/>
      <c r="B115" s="222"/>
      <c r="C115" s="223"/>
      <c r="D115" s="224" t="s">
        <v>146</v>
      </c>
      <c r="E115" s="225" t="s">
        <v>19</v>
      </c>
      <c r="F115" s="226" t="s">
        <v>546</v>
      </c>
      <c r="G115" s="223"/>
      <c r="H115" s="227">
        <v>19.800000000000001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146</v>
      </c>
      <c r="AU115" s="233" t="s">
        <v>84</v>
      </c>
      <c r="AV115" s="13" t="s">
        <v>84</v>
      </c>
      <c r="AW115" s="13" t="s">
        <v>35</v>
      </c>
      <c r="AX115" s="13" t="s">
        <v>74</v>
      </c>
      <c r="AY115" s="233" t="s">
        <v>130</v>
      </c>
    </row>
    <row r="116" s="14" customFormat="1">
      <c r="A116" s="14"/>
      <c r="B116" s="234"/>
      <c r="C116" s="235"/>
      <c r="D116" s="224" t="s">
        <v>146</v>
      </c>
      <c r="E116" s="236" t="s">
        <v>19</v>
      </c>
      <c r="F116" s="237" t="s">
        <v>149</v>
      </c>
      <c r="G116" s="235"/>
      <c r="H116" s="238">
        <v>553.29999999999995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146</v>
      </c>
      <c r="AU116" s="244" t="s">
        <v>84</v>
      </c>
      <c r="AV116" s="14" t="s">
        <v>137</v>
      </c>
      <c r="AW116" s="14" t="s">
        <v>35</v>
      </c>
      <c r="AX116" s="14" t="s">
        <v>82</v>
      </c>
      <c r="AY116" s="244" t="s">
        <v>130</v>
      </c>
    </row>
    <row r="117" s="2" customFormat="1" ht="33" customHeight="1">
      <c r="A117" s="38"/>
      <c r="B117" s="39"/>
      <c r="C117" s="204" t="s">
        <v>181</v>
      </c>
      <c r="D117" s="204" t="s">
        <v>132</v>
      </c>
      <c r="E117" s="205" t="s">
        <v>547</v>
      </c>
      <c r="F117" s="206" t="s">
        <v>548</v>
      </c>
      <c r="G117" s="207" t="s">
        <v>135</v>
      </c>
      <c r="H117" s="208">
        <v>5</v>
      </c>
      <c r="I117" s="209"/>
      <c r="J117" s="210">
        <f>ROUND(I117*H117,2)</f>
        <v>0</v>
      </c>
      <c r="K117" s="206" t="s">
        <v>136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0.16794999999999999</v>
      </c>
      <c r="R117" s="213">
        <f>Q117*H117</f>
        <v>0.83975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137</v>
      </c>
      <c r="AT117" s="215" t="s">
        <v>132</v>
      </c>
      <c r="AU117" s="215" t="s">
        <v>84</v>
      </c>
      <c r="AY117" s="17" t="s">
        <v>130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137</v>
      </c>
      <c r="BM117" s="215" t="s">
        <v>549</v>
      </c>
    </row>
    <row r="118" s="2" customFormat="1">
      <c r="A118" s="38"/>
      <c r="B118" s="39"/>
      <c r="C118" s="40"/>
      <c r="D118" s="217" t="s">
        <v>139</v>
      </c>
      <c r="E118" s="40"/>
      <c r="F118" s="218" t="s">
        <v>550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139</v>
      </c>
      <c r="AU118" s="17" t="s">
        <v>84</v>
      </c>
    </row>
    <row r="119" s="13" customFormat="1">
      <c r="A119" s="13"/>
      <c r="B119" s="222"/>
      <c r="C119" s="223"/>
      <c r="D119" s="224" t="s">
        <v>146</v>
      </c>
      <c r="E119" s="225" t="s">
        <v>19</v>
      </c>
      <c r="F119" s="226" t="s">
        <v>551</v>
      </c>
      <c r="G119" s="223"/>
      <c r="H119" s="227">
        <v>5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146</v>
      </c>
      <c r="AU119" s="233" t="s">
        <v>84</v>
      </c>
      <c r="AV119" s="13" t="s">
        <v>84</v>
      </c>
      <c r="AW119" s="13" t="s">
        <v>35</v>
      </c>
      <c r="AX119" s="13" t="s">
        <v>82</v>
      </c>
      <c r="AY119" s="233" t="s">
        <v>130</v>
      </c>
    </row>
    <row r="120" s="2" customFormat="1" ht="37.8" customHeight="1">
      <c r="A120" s="38"/>
      <c r="B120" s="39"/>
      <c r="C120" s="204" t="s">
        <v>187</v>
      </c>
      <c r="D120" s="204" t="s">
        <v>132</v>
      </c>
      <c r="E120" s="205" t="s">
        <v>552</v>
      </c>
      <c r="F120" s="206" t="s">
        <v>553</v>
      </c>
      <c r="G120" s="207" t="s">
        <v>135</v>
      </c>
      <c r="H120" s="208">
        <v>503</v>
      </c>
      <c r="I120" s="209"/>
      <c r="J120" s="210">
        <f>ROUND(I120*H120,2)</f>
        <v>0</v>
      </c>
      <c r="K120" s="206" t="s">
        <v>136</v>
      </c>
      <c r="L120" s="44"/>
      <c r="M120" s="211" t="s">
        <v>19</v>
      </c>
      <c r="N120" s="212" t="s">
        <v>45</v>
      </c>
      <c r="O120" s="84"/>
      <c r="P120" s="213">
        <f>O120*H120</f>
        <v>0</v>
      </c>
      <c r="Q120" s="213">
        <v>0.089219999999999994</v>
      </c>
      <c r="R120" s="213">
        <f>Q120*H120</f>
        <v>44.877659999999999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137</v>
      </c>
      <c r="AT120" s="215" t="s">
        <v>132</v>
      </c>
      <c r="AU120" s="215" t="s">
        <v>84</v>
      </c>
      <c r="AY120" s="17" t="s">
        <v>130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82</v>
      </c>
      <c r="BK120" s="216">
        <f>ROUND(I120*H120,2)</f>
        <v>0</v>
      </c>
      <c r="BL120" s="17" t="s">
        <v>137</v>
      </c>
      <c r="BM120" s="215" t="s">
        <v>554</v>
      </c>
    </row>
    <row r="121" s="2" customFormat="1">
      <c r="A121" s="38"/>
      <c r="B121" s="39"/>
      <c r="C121" s="40"/>
      <c r="D121" s="217" t="s">
        <v>139</v>
      </c>
      <c r="E121" s="40"/>
      <c r="F121" s="218" t="s">
        <v>555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139</v>
      </c>
      <c r="AU121" s="17" t="s">
        <v>84</v>
      </c>
    </row>
    <row r="122" s="13" customFormat="1">
      <c r="A122" s="13"/>
      <c r="B122" s="222"/>
      <c r="C122" s="223"/>
      <c r="D122" s="224" t="s">
        <v>146</v>
      </c>
      <c r="E122" s="225" t="s">
        <v>19</v>
      </c>
      <c r="F122" s="226" t="s">
        <v>556</v>
      </c>
      <c r="G122" s="223"/>
      <c r="H122" s="227">
        <v>168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146</v>
      </c>
      <c r="AU122" s="233" t="s">
        <v>84</v>
      </c>
      <c r="AV122" s="13" t="s">
        <v>84</v>
      </c>
      <c r="AW122" s="13" t="s">
        <v>35</v>
      </c>
      <c r="AX122" s="13" t="s">
        <v>74</v>
      </c>
      <c r="AY122" s="233" t="s">
        <v>130</v>
      </c>
    </row>
    <row r="123" s="13" customFormat="1">
      <c r="A123" s="13"/>
      <c r="B123" s="222"/>
      <c r="C123" s="223"/>
      <c r="D123" s="224" t="s">
        <v>146</v>
      </c>
      <c r="E123" s="225" t="s">
        <v>19</v>
      </c>
      <c r="F123" s="226" t="s">
        <v>557</v>
      </c>
      <c r="G123" s="223"/>
      <c r="H123" s="227">
        <v>317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146</v>
      </c>
      <c r="AU123" s="233" t="s">
        <v>84</v>
      </c>
      <c r="AV123" s="13" t="s">
        <v>84</v>
      </c>
      <c r="AW123" s="13" t="s">
        <v>35</v>
      </c>
      <c r="AX123" s="13" t="s">
        <v>74</v>
      </c>
      <c r="AY123" s="233" t="s">
        <v>130</v>
      </c>
    </row>
    <row r="124" s="13" customFormat="1">
      <c r="A124" s="13"/>
      <c r="B124" s="222"/>
      <c r="C124" s="223"/>
      <c r="D124" s="224" t="s">
        <v>146</v>
      </c>
      <c r="E124" s="225" t="s">
        <v>19</v>
      </c>
      <c r="F124" s="226" t="s">
        <v>558</v>
      </c>
      <c r="G124" s="223"/>
      <c r="H124" s="227">
        <v>18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146</v>
      </c>
      <c r="AU124" s="233" t="s">
        <v>84</v>
      </c>
      <c r="AV124" s="13" t="s">
        <v>84</v>
      </c>
      <c r="AW124" s="13" t="s">
        <v>35</v>
      </c>
      <c r="AX124" s="13" t="s">
        <v>74</v>
      </c>
      <c r="AY124" s="233" t="s">
        <v>130</v>
      </c>
    </row>
    <row r="125" s="14" customFormat="1">
      <c r="A125" s="14"/>
      <c r="B125" s="234"/>
      <c r="C125" s="235"/>
      <c r="D125" s="224" t="s">
        <v>146</v>
      </c>
      <c r="E125" s="236" t="s">
        <v>19</v>
      </c>
      <c r="F125" s="237" t="s">
        <v>149</v>
      </c>
      <c r="G125" s="235"/>
      <c r="H125" s="238">
        <v>503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146</v>
      </c>
      <c r="AU125" s="244" t="s">
        <v>84</v>
      </c>
      <c r="AV125" s="14" t="s">
        <v>137</v>
      </c>
      <c r="AW125" s="14" t="s">
        <v>35</v>
      </c>
      <c r="AX125" s="14" t="s">
        <v>82</v>
      </c>
      <c r="AY125" s="244" t="s">
        <v>130</v>
      </c>
    </row>
    <row r="126" s="2" customFormat="1" ht="16.5" customHeight="1">
      <c r="A126" s="38"/>
      <c r="B126" s="39"/>
      <c r="C126" s="245" t="s">
        <v>193</v>
      </c>
      <c r="D126" s="245" t="s">
        <v>194</v>
      </c>
      <c r="E126" s="246" t="s">
        <v>559</v>
      </c>
      <c r="F126" s="247" t="s">
        <v>560</v>
      </c>
      <c r="G126" s="248" t="s">
        <v>135</v>
      </c>
      <c r="H126" s="249">
        <v>503</v>
      </c>
      <c r="I126" s="250"/>
      <c r="J126" s="251">
        <f>ROUND(I126*H126,2)</f>
        <v>0</v>
      </c>
      <c r="K126" s="247" t="s">
        <v>136</v>
      </c>
      <c r="L126" s="252"/>
      <c r="M126" s="253" t="s">
        <v>19</v>
      </c>
      <c r="N126" s="254" t="s">
        <v>45</v>
      </c>
      <c r="O126" s="84"/>
      <c r="P126" s="213">
        <f>O126*H126</f>
        <v>0</v>
      </c>
      <c r="Q126" s="213">
        <v>0.113</v>
      </c>
      <c r="R126" s="213">
        <f>Q126*H126</f>
        <v>56.838999999999999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176</v>
      </c>
      <c r="AT126" s="215" t="s">
        <v>194</v>
      </c>
      <c r="AU126" s="215" t="s">
        <v>84</v>
      </c>
      <c r="AY126" s="17" t="s">
        <v>130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82</v>
      </c>
      <c r="BK126" s="216">
        <f>ROUND(I126*H126,2)</f>
        <v>0</v>
      </c>
      <c r="BL126" s="17" t="s">
        <v>137</v>
      </c>
      <c r="BM126" s="215" t="s">
        <v>561</v>
      </c>
    </row>
    <row r="127" s="2" customFormat="1" ht="16.5" customHeight="1">
      <c r="A127" s="38"/>
      <c r="B127" s="39"/>
      <c r="C127" s="245" t="s">
        <v>198</v>
      </c>
      <c r="D127" s="245" t="s">
        <v>194</v>
      </c>
      <c r="E127" s="246" t="s">
        <v>562</v>
      </c>
      <c r="F127" s="247" t="s">
        <v>563</v>
      </c>
      <c r="G127" s="248" t="s">
        <v>135</v>
      </c>
      <c r="H127" s="249">
        <v>14.1</v>
      </c>
      <c r="I127" s="250"/>
      <c r="J127" s="251">
        <f>ROUND(I127*H127,2)</f>
        <v>0</v>
      </c>
      <c r="K127" s="247" t="s">
        <v>136</v>
      </c>
      <c r="L127" s="252"/>
      <c r="M127" s="253" t="s">
        <v>19</v>
      </c>
      <c r="N127" s="254" t="s">
        <v>45</v>
      </c>
      <c r="O127" s="84"/>
      <c r="P127" s="213">
        <f>O127*H127</f>
        <v>0</v>
      </c>
      <c r="Q127" s="213">
        <v>0.13</v>
      </c>
      <c r="R127" s="213">
        <f>Q127*H127</f>
        <v>1.833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176</v>
      </c>
      <c r="AT127" s="215" t="s">
        <v>194</v>
      </c>
      <c r="AU127" s="215" t="s">
        <v>84</v>
      </c>
      <c r="AY127" s="17" t="s">
        <v>130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82</v>
      </c>
      <c r="BK127" s="216">
        <f>ROUND(I127*H127,2)</f>
        <v>0</v>
      </c>
      <c r="BL127" s="17" t="s">
        <v>137</v>
      </c>
      <c r="BM127" s="215" t="s">
        <v>564</v>
      </c>
    </row>
    <row r="128" s="12" customFormat="1" ht="22.8" customHeight="1">
      <c r="A128" s="12"/>
      <c r="B128" s="188"/>
      <c r="C128" s="189"/>
      <c r="D128" s="190" t="s">
        <v>73</v>
      </c>
      <c r="E128" s="202" t="s">
        <v>181</v>
      </c>
      <c r="F128" s="202" t="s">
        <v>314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SUM(P129:P151)</f>
        <v>0</v>
      </c>
      <c r="Q128" s="196"/>
      <c r="R128" s="197">
        <f>SUM(R129:R151)</f>
        <v>56.639330000000001</v>
      </c>
      <c r="S128" s="196"/>
      <c r="T128" s="198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82</v>
      </c>
      <c r="AT128" s="200" t="s">
        <v>73</v>
      </c>
      <c r="AU128" s="200" t="s">
        <v>82</v>
      </c>
      <c r="AY128" s="199" t="s">
        <v>130</v>
      </c>
      <c r="BK128" s="201">
        <f>SUM(BK129:BK151)</f>
        <v>0</v>
      </c>
    </row>
    <row r="129" s="2" customFormat="1" ht="16.5" customHeight="1">
      <c r="A129" s="38"/>
      <c r="B129" s="39"/>
      <c r="C129" s="204" t="s">
        <v>205</v>
      </c>
      <c r="D129" s="204" t="s">
        <v>132</v>
      </c>
      <c r="E129" s="205" t="s">
        <v>316</v>
      </c>
      <c r="F129" s="206" t="s">
        <v>317</v>
      </c>
      <c r="G129" s="207" t="s">
        <v>288</v>
      </c>
      <c r="H129" s="208">
        <v>2</v>
      </c>
      <c r="I129" s="209"/>
      <c r="J129" s="210">
        <f>ROUND(I129*H129,2)</f>
        <v>0</v>
      </c>
      <c r="K129" s="206" t="s">
        <v>136</v>
      </c>
      <c r="L129" s="44"/>
      <c r="M129" s="211" t="s">
        <v>19</v>
      </c>
      <c r="N129" s="212" t="s">
        <v>45</v>
      </c>
      <c r="O129" s="84"/>
      <c r="P129" s="213">
        <f>O129*H129</f>
        <v>0</v>
      </c>
      <c r="Q129" s="213">
        <v>0.00069999999999999999</v>
      </c>
      <c r="R129" s="213">
        <f>Q129*H129</f>
        <v>0.0014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137</v>
      </c>
      <c r="AT129" s="215" t="s">
        <v>132</v>
      </c>
      <c r="AU129" s="215" t="s">
        <v>84</v>
      </c>
      <c r="AY129" s="17" t="s">
        <v>130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82</v>
      </c>
      <c r="BK129" s="216">
        <f>ROUND(I129*H129,2)</f>
        <v>0</v>
      </c>
      <c r="BL129" s="17" t="s">
        <v>137</v>
      </c>
      <c r="BM129" s="215" t="s">
        <v>565</v>
      </c>
    </row>
    <row r="130" s="2" customFormat="1">
      <c r="A130" s="38"/>
      <c r="B130" s="39"/>
      <c r="C130" s="40"/>
      <c r="D130" s="217" t="s">
        <v>139</v>
      </c>
      <c r="E130" s="40"/>
      <c r="F130" s="218" t="s">
        <v>319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139</v>
      </c>
      <c r="AU130" s="17" t="s">
        <v>84</v>
      </c>
    </row>
    <row r="131" s="2" customFormat="1" ht="16.5" customHeight="1">
      <c r="A131" s="38"/>
      <c r="B131" s="39"/>
      <c r="C131" s="245" t="s">
        <v>211</v>
      </c>
      <c r="D131" s="245" t="s">
        <v>194</v>
      </c>
      <c r="E131" s="246" t="s">
        <v>566</v>
      </c>
      <c r="F131" s="247" t="s">
        <v>567</v>
      </c>
      <c r="G131" s="248" t="s">
        <v>288</v>
      </c>
      <c r="H131" s="249">
        <v>4</v>
      </c>
      <c r="I131" s="250"/>
      <c r="J131" s="251">
        <f>ROUND(I131*H131,2)</f>
        <v>0</v>
      </c>
      <c r="K131" s="247" t="s">
        <v>136</v>
      </c>
      <c r="L131" s="252"/>
      <c r="M131" s="253" t="s">
        <v>19</v>
      </c>
      <c r="N131" s="254" t="s">
        <v>45</v>
      </c>
      <c r="O131" s="84"/>
      <c r="P131" s="213">
        <f>O131*H131</f>
        <v>0</v>
      </c>
      <c r="Q131" s="213">
        <v>0.0012999999999999999</v>
      </c>
      <c r="R131" s="213">
        <f>Q131*H131</f>
        <v>0.0051999999999999998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176</v>
      </c>
      <c r="AT131" s="215" t="s">
        <v>194</v>
      </c>
      <c r="AU131" s="215" t="s">
        <v>84</v>
      </c>
      <c r="AY131" s="17" t="s">
        <v>130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82</v>
      </c>
      <c r="BK131" s="216">
        <f>ROUND(I131*H131,2)</f>
        <v>0</v>
      </c>
      <c r="BL131" s="17" t="s">
        <v>137</v>
      </c>
      <c r="BM131" s="215" t="s">
        <v>568</v>
      </c>
    </row>
    <row r="132" s="13" customFormat="1">
      <c r="A132" s="13"/>
      <c r="B132" s="222"/>
      <c r="C132" s="223"/>
      <c r="D132" s="224" t="s">
        <v>146</v>
      </c>
      <c r="E132" s="225" t="s">
        <v>19</v>
      </c>
      <c r="F132" s="226" t="s">
        <v>569</v>
      </c>
      <c r="G132" s="223"/>
      <c r="H132" s="227">
        <v>2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146</v>
      </c>
      <c r="AU132" s="233" t="s">
        <v>84</v>
      </c>
      <c r="AV132" s="13" t="s">
        <v>84</v>
      </c>
      <c r="AW132" s="13" t="s">
        <v>35</v>
      </c>
      <c r="AX132" s="13" t="s">
        <v>74</v>
      </c>
      <c r="AY132" s="233" t="s">
        <v>130</v>
      </c>
    </row>
    <row r="133" s="13" customFormat="1">
      <c r="A133" s="13"/>
      <c r="B133" s="222"/>
      <c r="C133" s="223"/>
      <c r="D133" s="224" t="s">
        <v>146</v>
      </c>
      <c r="E133" s="225" t="s">
        <v>19</v>
      </c>
      <c r="F133" s="226" t="s">
        <v>570</v>
      </c>
      <c r="G133" s="223"/>
      <c r="H133" s="227">
        <v>2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146</v>
      </c>
      <c r="AU133" s="233" t="s">
        <v>84</v>
      </c>
      <c r="AV133" s="13" t="s">
        <v>84</v>
      </c>
      <c r="AW133" s="13" t="s">
        <v>35</v>
      </c>
      <c r="AX133" s="13" t="s">
        <v>74</v>
      </c>
      <c r="AY133" s="233" t="s">
        <v>130</v>
      </c>
    </row>
    <row r="134" s="14" customFormat="1">
      <c r="A134" s="14"/>
      <c r="B134" s="234"/>
      <c r="C134" s="235"/>
      <c r="D134" s="224" t="s">
        <v>146</v>
      </c>
      <c r="E134" s="236" t="s">
        <v>19</v>
      </c>
      <c r="F134" s="237" t="s">
        <v>149</v>
      </c>
      <c r="G134" s="235"/>
      <c r="H134" s="238">
        <v>4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146</v>
      </c>
      <c r="AU134" s="244" t="s">
        <v>84</v>
      </c>
      <c r="AV134" s="14" t="s">
        <v>137</v>
      </c>
      <c r="AW134" s="14" t="s">
        <v>35</v>
      </c>
      <c r="AX134" s="14" t="s">
        <v>82</v>
      </c>
      <c r="AY134" s="244" t="s">
        <v>130</v>
      </c>
    </row>
    <row r="135" s="2" customFormat="1" ht="16.5" customHeight="1">
      <c r="A135" s="38"/>
      <c r="B135" s="39"/>
      <c r="C135" s="204" t="s">
        <v>8</v>
      </c>
      <c r="D135" s="204" t="s">
        <v>132</v>
      </c>
      <c r="E135" s="205" t="s">
        <v>334</v>
      </c>
      <c r="F135" s="206" t="s">
        <v>335</v>
      </c>
      <c r="G135" s="207" t="s">
        <v>288</v>
      </c>
      <c r="H135" s="208">
        <v>2</v>
      </c>
      <c r="I135" s="209"/>
      <c r="J135" s="210">
        <f>ROUND(I135*H135,2)</f>
        <v>0</v>
      </c>
      <c r="K135" s="206" t="s">
        <v>136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0.11241</v>
      </c>
      <c r="R135" s="213">
        <f>Q135*H135</f>
        <v>0.22481999999999999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137</v>
      </c>
      <c r="AT135" s="215" t="s">
        <v>132</v>
      </c>
      <c r="AU135" s="215" t="s">
        <v>84</v>
      </c>
      <c r="AY135" s="17" t="s">
        <v>130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137</v>
      </c>
      <c r="BM135" s="215" t="s">
        <v>571</v>
      </c>
    </row>
    <row r="136" s="2" customFormat="1">
      <c r="A136" s="38"/>
      <c r="B136" s="39"/>
      <c r="C136" s="40"/>
      <c r="D136" s="217" t="s">
        <v>139</v>
      </c>
      <c r="E136" s="40"/>
      <c r="F136" s="218" t="s">
        <v>337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139</v>
      </c>
      <c r="AU136" s="17" t="s">
        <v>84</v>
      </c>
    </row>
    <row r="137" s="2" customFormat="1" ht="16.5" customHeight="1">
      <c r="A137" s="38"/>
      <c r="B137" s="39"/>
      <c r="C137" s="245" t="s">
        <v>221</v>
      </c>
      <c r="D137" s="245" t="s">
        <v>194</v>
      </c>
      <c r="E137" s="246" t="s">
        <v>339</v>
      </c>
      <c r="F137" s="247" t="s">
        <v>340</v>
      </c>
      <c r="G137" s="248" t="s">
        <v>288</v>
      </c>
      <c r="H137" s="249">
        <v>2</v>
      </c>
      <c r="I137" s="250"/>
      <c r="J137" s="251">
        <f>ROUND(I137*H137,2)</f>
        <v>0</v>
      </c>
      <c r="K137" s="247" t="s">
        <v>136</v>
      </c>
      <c r="L137" s="252"/>
      <c r="M137" s="253" t="s">
        <v>19</v>
      </c>
      <c r="N137" s="254" t="s">
        <v>45</v>
      </c>
      <c r="O137" s="84"/>
      <c r="P137" s="213">
        <f>O137*H137</f>
        <v>0</v>
      </c>
      <c r="Q137" s="213">
        <v>0.0061000000000000004</v>
      </c>
      <c r="R137" s="213">
        <f>Q137*H137</f>
        <v>0.012200000000000001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176</v>
      </c>
      <c r="AT137" s="215" t="s">
        <v>194</v>
      </c>
      <c r="AU137" s="215" t="s">
        <v>84</v>
      </c>
      <c r="AY137" s="17" t="s">
        <v>130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137</v>
      </c>
      <c r="BM137" s="215" t="s">
        <v>572</v>
      </c>
    </row>
    <row r="138" s="2" customFormat="1" ht="16.5" customHeight="1">
      <c r="A138" s="38"/>
      <c r="B138" s="39"/>
      <c r="C138" s="245" t="s">
        <v>226</v>
      </c>
      <c r="D138" s="245" t="s">
        <v>194</v>
      </c>
      <c r="E138" s="246" t="s">
        <v>343</v>
      </c>
      <c r="F138" s="247" t="s">
        <v>344</v>
      </c>
      <c r="G138" s="248" t="s">
        <v>288</v>
      </c>
      <c r="H138" s="249">
        <v>2</v>
      </c>
      <c r="I138" s="250"/>
      <c r="J138" s="251">
        <f>ROUND(I138*H138,2)</f>
        <v>0</v>
      </c>
      <c r="K138" s="247" t="s">
        <v>136</v>
      </c>
      <c r="L138" s="252"/>
      <c r="M138" s="253" t="s">
        <v>19</v>
      </c>
      <c r="N138" s="254" t="s">
        <v>45</v>
      </c>
      <c r="O138" s="84"/>
      <c r="P138" s="213">
        <f>O138*H138</f>
        <v>0</v>
      </c>
      <c r="Q138" s="213">
        <v>0.0030000000000000001</v>
      </c>
      <c r="R138" s="213">
        <f>Q138*H138</f>
        <v>0.0060000000000000001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176</v>
      </c>
      <c r="AT138" s="215" t="s">
        <v>194</v>
      </c>
      <c r="AU138" s="215" t="s">
        <v>84</v>
      </c>
      <c r="AY138" s="17" t="s">
        <v>130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82</v>
      </c>
      <c r="BK138" s="216">
        <f>ROUND(I138*H138,2)</f>
        <v>0</v>
      </c>
      <c r="BL138" s="17" t="s">
        <v>137</v>
      </c>
      <c r="BM138" s="215" t="s">
        <v>573</v>
      </c>
    </row>
    <row r="139" s="2" customFormat="1" ht="16.5" customHeight="1">
      <c r="A139" s="38"/>
      <c r="B139" s="39"/>
      <c r="C139" s="245" t="s">
        <v>232</v>
      </c>
      <c r="D139" s="245" t="s">
        <v>194</v>
      </c>
      <c r="E139" s="246" t="s">
        <v>347</v>
      </c>
      <c r="F139" s="247" t="s">
        <v>348</v>
      </c>
      <c r="G139" s="248" t="s">
        <v>288</v>
      </c>
      <c r="H139" s="249">
        <v>2</v>
      </c>
      <c r="I139" s="250"/>
      <c r="J139" s="251">
        <f>ROUND(I139*H139,2)</f>
        <v>0</v>
      </c>
      <c r="K139" s="247" t="s">
        <v>136</v>
      </c>
      <c r="L139" s="252"/>
      <c r="M139" s="253" t="s">
        <v>19</v>
      </c>
      <c r="N139" s="254" t="s">
        <v>45</v>
      </c>
      <c r="O139" s="84"/>
      <c r="P139" s="213">
        <f>O139*H139</f>
        <v>0</v>
      </c>
      <c r="Q139" s="213">
        <v>0.00010000000000000001</v>
      </c>
      <c r="R139" s="213">
        <f>Q139*H139</f>
        <v>0.00020000000000000001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176</v>
      </c>
      <c r="AT139" s="215" t="s">
        <v>194</v>
      </c>
      <c r="AU139" s="215" t="s">
        <v>84</v>
      </c>
      <c r="AY139" s="17" t="s">
        <v>130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82</v>
      </c>
      <c r="BK139" s="216">
        <f>ROUND(I139*H139,2)</f>
        <v>0</v>
      </c>
      <c r="BL139" s="17" t="s">
        <v>137</v>
      </c>
      <c r="BM139" s="215" t="s">
        <v>574</v>
      </c>
    </row>
    <row r="140" s="2" customFormat="1" ht="24.15" customHeight="1">
      <c r="A140" s="38"/>
      <c r="B140" s="39"/>
      <c r="C140" s="204" t="s">
        <v>237</v>
      </c>
      <c r="D140" s="204" t="s">
        <v>132</v>
      </c>
      <c r="E140" s="205" t="s">
        <v>369</v>
      </c>
      <c r="F140" s="206" t="s">
        <v>370</v>
      </c>
      <c r="G140" s="207" t="s">
        <v>201</v>
      </c>
      <c r="H140" s="208">
        <v>28.300000000000001</v>
      </c>
      <c r="I140" s="209"/>
      <c r="J140" s="210">
        <f>ROUND(I140*H140,2)</f>
        <v>0</v>
      </c>
      <c r="K140" s="206" t="s">
        <v>136</v>
      </c>
      <c r="L140" s="44"/>
      <c r="M140" s="211" t="s">
        <v>19</v>
      </c>
      <c r="N140" s="212" t="s">
        <v>45</v>
      </c>
      <c r="O140" s="84"/>
      <c r="P140" s="213">
        <f>O140*H140</f>
        <v>0</v>
      </c>
      <c r="Q140" s="213">
        <v>0.15540000000000001</v>
      </c>
      <c r="R140" s="213">
        <f>Q140*H140</f>
        <v>4.3978200000000003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137</v>
      </c>
      <c r="AT140" s="215" t="s">
        <v>132</v>
      </c>
      <c r="AU140" s="215" t="s">
        <v>84</v>
      </c>
      <c r="AY140" s="17" t="s">
        <v>130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82</v>
      </c>
      <c r="BK140" s="216">
        <f>ROUND(I140*H140,2)</f>
        <v>0</v>
      </c>
      <c r="BL140" s="17" t="s">
        <v>137</v>
      </c>
      <c r="BM140" s="215" t="s">
        <v>575</v>
      </c>
    </row>
    <row r="141" s="2" customFormat="1">
      <c r="A141" s="38"/>
      <c r="B141" s="39"/>
      <c r="C141" s="40"/>
      <c r="D141" s="217" t="s">
        <v>139</v>
      </c>
      <c r="E141" s="40"/>
      <c r="F141" s="218" t="s">
        <v>372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139</v>
      </c>
      <c r="AU141" s="17" t="s">
        <v>84</v>
      </c>
    </row>
    <row r="142" s="13" customFormat="1">
      <c r="A142" s="13"/>
      <c r="B142" s="222"/>
      <c r="C142" s="223"/>
      <c r="D142" s="224" t="s">
        <v>146</v>
      </c>
      <c r="E142" s="225" t="s">
        <v>19</v>
      </c>
      <c r="F142" s="226" t="s">
        <v>576</v>
      </c>
      <c r="G142" s="223"/>
      <c r="H142" s="227">
        <v>19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146</v>
      </c>
      <c r="AU142" s="233" t="s">
        <v>84</v>
      </c>
      <c r="AV142" s="13" t="s">
        <v>84</v>
      </c>
      <c r="AW142" s="13" t="s">
        <v>35</v>
      </c>
      <c r="AX142" s="13" t="s">
        <v>74</v>
      </c>
      <c r="AY142" s="233" t="s">
        <v>130</v>
      </c>
    </row>
    <row r="143" s="13" customFormat="1">
      <c r="A143" s="13"/>
      <c r="B143" s="222"/>
      <c r="C143" s="223"/>
      <c r="D143" s="224" t="s">
        <v>146</v>
      </c>
      <c r="E143" s="225" t="s">
        <v>19</v>
      </c>
      <c r="F143" s="226" t="s">
        <v>577</v>
      </c>
      <c r="G143" s="223"/>
      <c r="H143" s="227">
        <v>6.2999999999999998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146</v>
      </c>
      <c r="AU143" s="233" t="s">
        <v>84</v>
      </c>
      <c r="AV143" s="13" t="s">
        <v>84</v>
      </c>
      <c r="AW143" s="13" t="s">
        <v>35</v>
      </c>
      <c r="AX143" s="13" t="s">
        <v>74</v>
      </c>
      <c r="AY143" s="233" t="s">
        <v>130</v>
      </c>
    </row>
    <row r="144" s="13" customFormat="1">
      <c r="A144" s="13"/>
      <c r="B144" s="222"/>
      <c r="C144" s="223"/>
      <c r="D144" s="224" t="s">
        <v>146</v>
      </c>
      <c r="E144" s="225" t="s">
        <v>19</v>
      </c>
      <c r="F144" s="226" t="s">
        <v>578</v>
      </c>
      <c r="G144" s="223"/>
      <c r="H144" s="227">
        <v>3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146</v>
      </c>
      <c r="AU144" s="233" t="s">
        <v>84</v>
      </c>
      <c r="AV144" s="13" t="s">
        <v>84</v>
      </c>
      <c r="AW144" s="13" t="s">
        <v>35</v>
      </c>
      <c r="AX144" s="13" t="s">
        <v>74</v>
      </c>
      <c r="AY144" s="233" t="s">
        <v>130</v>
      </c>
    </row>
    <row r="145" s="14" customFormat="1">
      <c r="A145" s="14"/>
      <c r="B145" s="234"/>
      <c r="C145" s="235"/>
      <c r="D145" s="224" t="s">
        <v>146</v>
      </c>
      <c r="E145" s="236" t="s">
        <v>19</v>
      </c>
      <c r="F145" s="237" t="s">
        <v>149</v>
      </c>
      <c r="G145" s="235"/>
      <c r="H145" s="238">
        <v>28.300000000000001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146</v>
      </c>
      <c r="AU145" s="244" t="s">
        <v>84</v>
      </c>
      <c r="AV145" s="14" t="s">
        <v>137</v>
      </c>
      <c r="AW145" s="14" t="s">
        <v>35</v>
      </c>
      <c r="AX145" s="14" t="s">
        <v>82</v>
      </c>
      <c r="AY145" s="244" t="s">
        <v>130</v>
      </c>
    </row>
    <row r="146" s="2" customFormat="1" ht="16.5" customHeight="1">
      <c r="A146" s="38"/>
      <c r="B146" s="39"/>
      <c r="C146" s="245" t="s">
        <v>242</v>
      </c>
      <c r="D146" s="245" t="s">
        <v>194</v>
      </c>
      <c r="E146" s="246" t="s">
        <v>382</v>
      </c>
      <c r="F146" s="247" t="s">
        <v>383</v>
      </c>
      <c r="G146" s="248" t="s">
        <v>201</v>
      </c>
      <c r="H146" s="249">
        <v>19</v>
      </c>
      <c r="I146" s="250"/>
      <c r="J146" s="251">
        <f>ROUND(I146*H146,2)</f>
        <v>0</v>
      </c>
      <c r="K146" s="247" t="s">
        <v>136</v>
      </c>
      <c r="L146" s="252"/>
      <c r="M146" s="253" t="s">
        <v>19</v>
      </c>
      <c r="N146" s="254" t="s">
        <v>45</v>
      </c>
      <c r="O146" s="84"/>
      <c r="P146" s="213">
        <f>O146*H146</f>
        <v>0</v>
      </c>
      <c r="Q146" s="213">
        <v>0.085000000000000006</v>
      </c>
      <c r="R146" s="213">
        <f>Q146*H146</f>
        <v>1.6150000000000002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176</v>
      </c>
      <c r="AT146" s="215" t="s">
        <v>194</v>
      </c>
      <c r="AU146" s="215" t="s">
        <v>84</v>
      </c>
      <c r="AY146" s="17" t="s">
        <v>130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82</v>
      </c>
      <c r="BK146" s="216">
        <f>ROUND(I146*H146,2)</f>
        <v>0</v>
      </c>
      <c r="BL146" s="17" t="s">
        <v>137</v>
      </c>
      <c r="BM146" s="215" t="s">
        <v>579</v>
      </c>
    </row>
    <row r="147" s="2" customFormat="1" ht="16.5" customHeight="1">
      <c r="A147" s="38"/>
      <c r="B147" s="39"/>
      <c r="C147" s="245" t="s">
        <v>7</v>
      </c>
      <c r="D147" s="245" t="s">
        <v>194</v>
      </c>
      <c r="E147" s="246" t="s">
        <v>374</v>
      </c>
      <c r="F147" s="247" t="s">
        <v>375</v>
      </c>
      <c r="G147" s="248" t="s">
        <v>201</v>
      </c>
      <c r="H147" s="249">
        <v>9.3000000000000007</v>
      </c>
      <c r="I147" s="250"/>
      <c r="J147" s="251">
        <f>ROUND(I147*H147,2)</f>
        <v>0</v>
      </c>
      <c r="K147" s="247" t="s">
        <v>136</v>
      </c>
      <c r="L147" s="252"/>
      <c r="M147" s="253" t="s">
        <v>19</v>
      </c>
      <c r="N147" s="254" t="s">
        <v>45</v>
      </c>
      <c r="O147" s="84"/>
      <c r="P147" s="213">
        <f>O147*H147</f>
        <v>0</v>
      </c>
      <c r="Q147" s="213">
        <v>0.048300000000000003</v>
      </c>
      <c r="R147" s="213">
        <f>Q147*H147</f>
        <v>0.44919000000000003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176</v>
      </c>
      <c r="AT147" s="215" t="s">
        <v>194</v>
      </c>
      <c r="AU147" s="215" t="s">
        <v>84</v>
      </c>
      <c r="AY147" s="17" t="s">
        <v>130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82</v>
      </c>
      <c r="BK147" s="216">
        <f>ROUND(I147*H147,2)</f>
        <v>0</v>
      </c>
      <c r="BL147" s="17" t="s">
        <v>137</v>
      </c>
      <c r="BM147" s="215" t="s">
        <v>580</v>
      </c>
    </row>
    <row r="148" s="13" customFormat="1">
      <c r="A148" s="13"/>
      <c r="B148" s="222"/>
      <c r="C148" s="223"/>
      <c r="D148" s="224" t="s">
        <v>146</v>
      </c>
      <c r="E148" s="225" t="s">
        <v>19</v>
      </c>
      <c r="F148" s="226" t="s">
        <v>581</v>
      </c>
      <c r="G148" s="223"/>
      <c r="H148" s="227">
        <v>9.3000000000000007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146</v>
      </c>
      <c r="AU148" s="233" t="s">
        <v>84</v>
      </c>
      <c r="AV148" s="13" t="s">
        <v>84</v>
      </c>
      <c r="AW148" s="13" t="s">
        <v>35</v>
      </c>
      <c r="AX148" s="13" t="s">
        <v>82</v>
      </c>
      <c r="AY148" s="233" t="s">
        <v>130</v>
      </c>
    </row>
    <row r="149" s="2" customFormat="1" ht="24.15" customHeight="1">
      <c r="A149" s="38"/>
      <c r="B149" s="39"/>
      <c r="C149" s="204" t="s">
        <v>251</v>
      </c>
      <c r="D149" s="204" t="s">
        <v>132</v>
      </c>
      <c r="E149" s="205" t="s">
        <v>360</v>
      </c>
      <c r="F149" s="206" t="s">
        <v>361</v>
      </c>
      <c r="G149" s="207" t="s">
        <v>201</v>
      </c>
      <c r="H149" s="208">
        <v>317</v>
      </c>
      <c r="I149" s="209"/>
      <c r="J149" s="210">
        <f>ROUND(I149*H149,2)</f>
        <v>0</v>
      </c>
      <c r="K149" s="206" t="s">
        <v>136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0.1295</v>
      </c>
      <c r="R149" s="213">
        <f>Q149*H149</f>
        <v>41.051500000000004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137</v>
      </c>
      <c r="AT149" s="215" t="s">
        <v>132</v>
      </c>
      <c r="AU149" s="215" t="s">
        <v>84</v>
      </c>
      <c r="AY149" s="17" t="s">
        <v>130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137</v>
      </c>
      <c r="BM149" s="215" t="s">
        <v>582</v>
      </c>
    </row>
    <row r="150" s="2" customFormat="1">
      <c r="A150" s="38"/>
      <c r="B150" s="39"/>
      <c r="C150" s="40"/>
      <c r="D150" s="217" t="s">
        <v>139</v>
      </c>
      <c r="E150" s="40"/>
      <c r="F150" s="218" t="s">
        <v>363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139</v>
      </c>
      <c r="AU150" s="17" t="s">
        <v>84</v>
      </c>
    </row>
    <row r="151" s="2" customFormat="1" ht="16.5" customHeight="1">
      <c r="A151" s="38"/>
      <c r="B151" s="39"/>
      <c r="C151" s="245" t="s">
        <v>256</v>
      </c>
      <c r="D151" s="245" t="s">
        <v>194</v>
      </c>
      <c r="E151" s="246" t="s">
        <v>479</v>
      </c>
      <c r="F151" s="247" t="s">
        <v>480</v>
      </c>
      <c r="G151" s="248" t="s">
        <v>201</v>
      </c>
      <c r="H151" s="249">
        <v>317</v>
      </c>
      <c r="I151" s="250"/>
      <c r="J151" s="251">
        <f>ROUND(I151*H151,2)</f>
        <v>0</v>
      </c>
      <c r="K151" s="247" t="s">
        <v>136</v>
      </c>
      <c r="L151" s="252"/>
      <c r="M151" s="253" t="s">
        <v>19</v>
      </c>
      <c r="N151" s="254" t="s">
        <v>45</v>
      </c>
      <c r="O151" s="84"/>
      <c r="P151" s="213">
        <f>O151*H151</f>
        <v>0</v>
      </c>
      <c r="Q151" s="213">
        <v>0.028000000000000001</v>
      </c>
      <c r="R151" s="213">
        <f>Q151*H151</f>
        <v>8.8759999999999994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176</v>
      </c>
      <c r="AT151" s="215" t="s">
        <v>194</v>
      </c>
      <c r="AU151" s="215" t="s">
        <v>84</v>
      </c>
      <c r="AY151" s="17" t="s">
        <v>130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82</v>
      </c>
      <c r="BK151" s="216">
        <f>ROUND(I151*H151,2)</f>
        <v>0</v>
      </c>
      <c r="BL151" s="17" t="s">
        <v>137</v>
      </c>
      <c r="BM151" s="215" t="s">
        <v>583</v>
      </c>
    </row>
    <row r="152" s="12" customFormat="1" ht="22.8" customHeight="1">
      <c r="A152" s="12"/>
      <c r="B152" s="188"/>
      <c r="C152" s="189"/>
      <c r="D152" s="190" t="s">
        <v>73</v>
      </c>
      <c r="E152" s="202" t="s">
        <v>391</v>
      </c>
      <c r="F152" s="202" t="s">
        <v>392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SUM(P153:P154)</f>
        <v>0</v>
      </c>
      <c r="Q152" s="196"/>
      <c r="R152" s="197">
        <f>SUM(R153:R154)</f>
        <v>0</v>
      </c>
      <c r="S152" s="196"/>
      <c r="T152" s="198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82</v>
      </c>
      <c r="AT152" s="200" t="s">
        <v>73</v>
      </c>
      <c r="AU152" s="200" t="s">
        <v>82</v>
      </c>
      <c r="AY152" s="199" t="s">
        <v>130</v>
      </c>
      <c r="BK152" s="201">
        <f>SUM(BK153:BK154)</f>
        <v>0</v>
      </c>
    </row>
    <row r="153" s="2" customFormat="1" ht="24.15" customHeight="1">
      <c r="A153" s="38"/>
      <c r="B153" s="39"/>
      <c r="C153" s="204" t="s">
        <v>262</v>
      </c>
      <c r="D153" s="204" t="s">
        <v>132</v>
      </c>
      <c r="E153" s="205" t="s">
        <v>394</v>
      </c>
      <c r="F153" s="206" t="s">
        <v>395</v>
      </c>
      <c r="G153" s="207" t="s">
        <v>173</v>
      </c>
      <c r="H153" s="208">
        <v>158.529</v>
      </c>
      <c r="I153" s="209"/>
      <c r="J153" s="210">
        <f>ROUND(I153*H153,2)</f>
        <v>0</v>
      </c>
      <c r="K153" s="206" t="s">
        <v>136</v>
      </c>
      <c r="L153" s="44"/>
      <c r="M153" s="211" t="s">
        <v>19</v>
      </c>
      <c r="N153" s="212" t="s">
        <v>45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137</v>
      </c>
      <c r="AT153" s="215" t="s">
        <v>132</v>
      </c>
      <c r="AU153" s="215" t="s">
        <v>84</v>
      </c>
      <c r="AY153" s="17" t="s">
        <v>130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82</v>
      </c>
      <c r="BK153" s="216">
        <f>ROUND(I153*H153,2)</f>
        <v>0</v>
      </c>
      <c r="BL153" s="17" t="s">
        <v>137</v>
      </c>
      <c r="BM153" s="215" t="s">
        <v>584</v>
      </c>
    </row>
    <row r="154" s="2" customFormat="1">
      <c r="A154" s="38"/>
      <c r="B154" s="39"/>
      <c r="C154" s="40"/>
      <c r="D154" s="217" t="s">
        <v>139</v>
      </c>
      <c r="E154" s="40"/>
      <c r="F154" s="218" t="s">
        <v>397</v>
      </c>
      <c r="G154" s="40"/>
      <c r="H154" s="40"/>
      <c r="I154" s="219"/>
      <c r="J154" s="40"/>
      <c r="K154" s="40"/>
      <c r="L154" s="44"/>
      <c r="M154" s="255"/>
      <c r="N154" s="256"/>
      <c r="O154" s="257"/>
      <c r="P154" s="257"/>
      <c r="Q154" s="257"/>
      <c r="R154" s="257"/>
      <c r="S154" s="257"/>
      <c r="T154" s="25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139</v>
      </c>
      <c r="AU154" s="17" t="s">
        <v>84</v>
      </c>
    </row>
    <row r="155" s="2" customFormat="1" ht="6.96" customHeight="1">
      <c r="A155" s="38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gQ00xIlzNGfZHXpSe5+cDNcXVmoTJ2PFN6htOa4WfO4CuXGuwNpQge4Jke15dwk4g/P/SH2ppSVGuJNgqyODyw==" hashValue="IrWAqcZ5DbXCZq/kiHBAP5zOpCptlKD9iBgLQba0x3yLjkA0ahhIqbWSNYk3RI9wwY/hb+yayBdAcWDHL7doJA==" algorithmName="SHA-512" password="CC35"/>
  <autoFilter ref="C83:K15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121112003"/>
    <hyperlink ref="F92" r:id="rId2" display="https://podminky.urs.cz/item/CS_URS_2023_01/122552204"/>
    <hyperlink ref="F98" r:id="rId3" display="https://podminky.urs.cz/item/CS_URS_2023_01/162751117"/>
    <hyperlink ref="F100" r:id="rId4" display="https://podminky.urs.cz/item/CS_URS_2023_01/171201231"/>
    <hyperlink ref="F103" r:id="rId5" display="https://podminky.urs.cz/item/CS_URS_2023_01/181152302"/>
    <hyperlink ref="F105" r:id="rId6" display="https://podminky.urs.cz/item/CS_URS_2023_01/181311103"/>
    <hyperlink ref="F110" r:id="rId7" display="https://podminky.urs.cz/item/CS_URS_2023_01/564851111"/>
    <hyperlink ref="F112" r:id="rId8" display="https://podminky.urs.cz/item/CS_URS_2023_01/564961315"/>
    <hyperlink ref="F118" r:id="rId9" display="https://podminky.urs.cz/item/CS_URS_2023_01/572241112"/>
    <hyperlink ref="F121" r:id="rId10" display="https://podminky.urs.cz/item/CS_URS_2023_01/596211113"/>
    <hyperlink ref="F130" r:id="rId11" display="https://podminky.urs.cz/item/CS_URS_2023_01/914111111"/>
    <hyperlink ref="F136" r:id="rId12" display="https://podminky.urs.cz/item/CS_URS_2023_01/914511112"/>
    <hyperlink ref="F141" r:id="rId13" display="https://podminky.urs.cz/item/CS_URS_2023_01/916131213"/>
    <hyperlink ref="F150" r:id="rId14" display="https://podminky.urs.cz/item/CS_URS_2023_01/916231213"/>
    <hyperlink ref="F154" r:id="rId15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585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ROUND((SUM(BE84:BE165)),  2)</f>
        <v>0</v>
      </c>
      <c r="G33" s="38"/>
      <c r="H33" s="38"/>
      <c r="I33" s="148">
        <v>0.20999999999999999</v>
      </c>
      <c r="J33" s="147">
        <f>ROUND(((SUM(BE84:BE165))*I33),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ROUND((SUM(BF84:BF165)),  2)</f>
        <v>0</v>
      </c>
      <c r="G34" s="38"/>
      <c r="H34" s="38"/>
      <c r="I34" s="148">
        <v>0.14999999999999999</v>
      </c>
      <c r="J34" s="147">
        <f>ROUND(((SUM(BF84:BF165))*I34),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ROUND((SUM(BG84:BG165)),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ROUND((SUM(BH84:BH165)),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ROUND((SUM(BI84:BI165)),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100-3 - Parkoviště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111</v>
      </c>
      <c r="E62" s="174"/>
      <c r="F62" s="174"/>
      <c r="G62" s="174"/>
      <c r="H62" s="174"/>
      <c r="I62" s="174"/>
      <c r="J62" s="175">
        <f>J107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113</v>
      </c>
      <c r="E63" s="174"/>
      <c r="F63" s="174"/>
      <c r="G63" s="174"/>
      <c r="H63" s="174"/>
      <c r="I63" s="174"/>
      <c r="J63" s="175">
        <f>J134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114</v>
      </c>
      <c r="E64" s="174"/>
      <c r="F64" s="174"/>
      <c r="G64" s="174"/>
      <c r="H64" s="174"/>
      <c r="I64" s="174"/>
      <c r="J64" s="175">
        <f>J163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PRŮMYSLOVÁ A OBYTNÁ ZÓNA , LOKALITA SYLVÁROV-2021.12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100-3 - Parkoviště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Dvůr Králové nad Labem</v>
      </c>
      <c r="G78" s="40"/>
      <c r="H78" s="40"/>
      <c r="I78" s="32" t="s">
        <v>23</v>
      </c>
      <c r="J78" s="72" t="str">
        <f>IF(J12="","",J12)</f>
        <v>6. 6. 2021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Dvůr Králové nad Labem</v>
      </c>
      <c r="G80" s="40"/>
      <c r="H80" s="40"/>
      <c r="I80" s="32" t="s">
        <v>32</v>
      </c>
      <c r="J80" s="36" t="str">
        <f>E21</f>
        <v>Daniel Kadavý, projektová činnost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116</v>
      </c>
      <c r="D83" s="180" t="s">
        <v>59</v>
      </c>
      <c r="E83" s="180" t="s">
        <v>55</v>
      </c>
      <c r="F83" s="180" t="s">
        <v>56</v>
      </c>
      <c r="G83" s="180" t="s">
        <v>117</v>
      </c>
      <c r="H83" s="180" t="s">
        <v>118</v>
      </c>
      <c r="I83" s="180" t="s">
        <v>119</v>
      </c>
      <c r="J83" s="180" t="s">
        <v>106</v>
      </c>
      <c r="K83" s="181" t="s">
        <v>120</v>
      </c>
      <c r="L83" s="182"/>
      <c r="M83" s="92" t="s">
        <v>19</v>
      </c>
      <c r="N83" s="93" t="s">
        <v>44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338.30323000000004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107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73</v>
      </c>
      <c r="E85" s="191" t="s">
        <v>128</v>
      </c>
      <c r="F85" s="191" t="s">
        <v>129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P86+P107+P134+P163</f>
        <v>0</v>
      </c>
      <c r="Q85" s="196"/>
      <c r="R85" s="197">
        <f>R86+R107+R134+R163</f>
        <v>338.30323000000004</v>
      </c>
      <c r="S85" s="196"/>
      <c r="T85" s="198">
        <f>T86+T107+T134+T163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82</v>
      </c>
      <c r="AT85" s="200" t="s">
        <v>73</v>
      </c>
      <c r="AU85" s="200" t="s">
        <v>74</v>
      </c>
      <c r="AY85" s="199" t="s">
        <v>130</v>
      </c>
      <c r="BK85" s="201">
        <f>BK86+BK107+BK134+BK163</f>
        <v>0</v>
      </c>
    </row>
    <row r="86" s="12" customFormat="1" ht="22.8" customHeight="1">
      <c r="A86" s="12"/>
      <c r="B86" s="188"/>
      <c r="C86" s="189"/>
      <c r="D86" s="190" t="s">
        <v>73</v>
      </c>
      <c r="E86" s="202" t="s">
        <v>82</v>
      </c>
      <c r="F86" s="202" t="s">
        <v>131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SUM(P87:P106)</f>
        <v>0</v>
      </c>
      <c r="Q86" s="196"/>
      <c r="R86" s="197">
        <f>SUM(R87:R106)</f>
        <v>0</v>
      </c>
      <c r="S86" s="196"/>
      <c r="T86" s="198">
        <f>SUM(T87:T106)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82</v>
      </c>
      <c r="AT86" s="200" t="s">
        <v>73</v>
      </c>
      <c r="AU86" s="200" t="s">
        <v>82</v>
      </c>
      <c r="AY86" s="199" t="s">
        <v>130</v>
      </c>
      <c r="BK86" s="201">
        <f>SUM(BK87:BK106)</f>
        <v>0</v>
      </c>
    </row>
    <row r="87" s="2" customFormat="1" ht="16.5" customHeight="1">
      <c r="A87" s="38"/>
      <c r="B87" s="39"/>
      <c r="C87" s="204" t="s">
        <v>82</v>
      </c>
      <c r="D87" s="204" t="s">
        <v>132</v>
      </c>
      <c r="E87" s="205" t="s">
        <v>133</v>
      </c>
      <c r="F87" s="206" t="s">
        <v>134</v>
      </c>
      <c r="G87" s="207" t="s">
        <v>135</v>
      </c>
      <c r="H87" s="208">
        <v>428.30000000000001</v>
      </c>
      <c r="I87" s="209"/>
      <c r="J87" s="210">
        <f>ROUND(I87*H87,2)</f>
        <v>0</v>
      </c>
      <c r="K87" s="206" t="s">
        <v>136</v>
      </c>
      <c r="L87" s="44"/>
      <c r="M87" s="211" t="s">
        <v>19</v>
      </c>
      <c r="N87" s="212" t="s">
        <v>45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137</v>
      </c>
      <c r="AT87" s="215" t="s">
        <v>132</v>
      </c>
      <c r="AU87" s="215" t="s">
        <v>84</v>
      </c>
      <c r="AY87" s="17" t="s">
        <v>130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82</v>
      </c>
      <c r="BK87" s="216">
        <f>ROUND(I87*H87,2)</f>
        <v>0</v>
      </c>
      <c r="BL87" s="17" t="s">
        <v>137</v>
      </c>
      <c r="BM87" s="215" t="s">
        <v>586</v>
      </c>
    </row>
    <row r="88" s="2" customFormat="1">
      <c r="A88" s="38"/>
      <c r="B88" s="39"/>
      <c r="C88" s="40"/>
      <c r="D88" s="217" t="s">
        <v>139</v>
      </c>
      <c r="E88" s="40"/>
      <c r="F88" s="218" t="s">
        <v>140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139</v>
      </c>
      <c r="AU88" s="17" t="s">
        <v>84</v>
      </c>
    </row>
    <row r="89" s="2" customFormat="1" ht="24.15" customHeight="1">
      <c r="A89" s="38"/>
      <c r="B89" s="39"/>
      <c r="C89" s="204" t="s">
        <v>84</v>
      </c>
      <c r="D89" s="204" t="s">
        <v>132</v>
      </c>
      <c r="E89" s="205" t="s">
        <v>526</v>
      </c>
      <c r="F89" s="206" t="s">
        <v>527</v>
      </c>
      <c r="G89" s="207" t="s">
        <v>143</v>
      </c>
      <c r="H89" s="208">
        <v>273.58499999999998</v>
      </c>
      <c r="I89" s="209"/>
      <c r="J89" s="210">
        <f>ROUND(I89*H89,2)</f>
        <v>0</v>
      </c>
      <c r="K89" s="206" t="s">
        <v>136</v>
      </c>
      <c r="L89" s="44"/>
      <c r="M89" s="211" t="s">
        <v>19</v>
      </c>
      <c r="N89" s="212" t="s">
        <v>45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137</v>
      </c>
      <c r="AT89" s="215" t="s">
        <v>132</v>
      </c>
      <c r="AU89" s="215" t="s">
        <v>84</v>
      </c>
      <c r="AY89" s="17" t="s">
        <v>130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82</v>
      </c>
      <c r="BK89" s="216">
        <f>ROUND(I89*H89,2)</f>
        <v>0</v>
      </c>
      <c r="BL89" s="17" t="s">
        <v>137</v>
      </c>
      <c r="BM89" s="215" t="s">
        <v>587</v>
      </c>
    </row>
    <row r="90" s="2" customFormat="1">
      <c r="A90" s="38"/>
      <c r="B90" s="39"/>
      <c r="C90" s="40"/>
      <c r="D90" s="217" t="s">
        <v>139</v>
      </c>
      <c r="E90" s="40"/>
      <c r="F90" s="218" t="s">
        <v>529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84</v>
      </c>
    </row>
    <row r="91" s="13" customFormat="1">
      <c r="A91" s="13"/>
      <c r="B91" s="222"/>
      <c r="C91" s="223"/>
      <c r="D91" s="224" t="s">
        <v>146</v>
      </c>
      <c r="E91" s="225" t="s">
        <v>19</v>
      </c>
      <c r="F91" s="226" t="s">
        <v>588</v>
      </c>
      <c r="G91" s="223"/>
      <c r="H91" s="227">
        <v>130.845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146</v>
      </c>
      <c r="AU91" s="233" t="s">
        <v>84</v>
      </c>
      <c r="AV91" s="13" t="s">
        <v>84</v>
      </c>
      <c r="AW91" s="13" t="s">
        <v>35</v>
      </c>
      <c r="AX91" s="13" t="s">
        <v>74</v>
      </c>
      <c r="AY91" s="233" t="s">
        <v>130</v>
      </c>
    </row>
    <row r="92" s="13" customFormat="1">
      <c r="A92" s="13"/>
      <c r="B92" s="222"/>
      <c r="C92" s="223"/>
      <c r="D92" s="224" t="s">
        <v>146</v>
      </c>
      <c r="E92" s="225" t="s">
        <v>19</v>
      </c>
      <c r="F92" s="226" t="s">
        <v>589</v>
      </c>
      <c r="G92" s="223"/>
      <c r="H92" s="227">
        <v>23.789999999999999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146</v>
      </c>
      <c r="AU92" s="233" t="s">
        <v>84</v>
      </c>
      <c r="AV92" s="13" t="s">
        <v>84</v>
      </c>
      <c r="AW92" s="13" t="s">
        <v>35</v>
      </c>
      <c r="AX92" s="13" t="s">
        <v>74</v>
      </c>
      <c r="AY92" s="233" t="s">
        <v>130</v>
      </c>
    </row>
    <row r="93" s="13" customFormat="1">
      <c r="A93" s="13"/>
      <c r="B93" s="222"/>
      <c r="C93" s="223"/>
      <c r="D93" s="224" t="s">
        <v>146</v>
      </c>
      <c r="E93" s="225" t="s">
        <v>19</v>
      </c>
      <c r="F93" s="226" t="s">
        <v>590</v>
      </c>
      <c r="G93" s="223"/>
      <c r="H93" s="227">
        <v>118.95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146</v>
      </c>
      <c r="AU93" s="233" t="s">
        <v>84</v>
      </c>
      <c r="AV93" s="13" t="s">
        <v>84</v>
      </c>
      <c r="AW93" s="13" t="s">
        <v>35</v>
      </c>
      <c r="AX93" s="13" t="s">
        <v>74</v>
      </c>
      <c r="AY93" s="233" t="s">
        <v>130</v>
      </c>
    </row>
    <row r="94" s="14" customFormat="1">
      <c r="A94" s="14"/>
      <c r="B94" s="234"/>
      <c r="C94" s="235"/>
      <c r="D94" s="224" t="s">
        <v>146</v>
      </c>
      <c r="E94" s="236" t="s">
        <v>19</v>
      </c>
      <c r="F94" s="237" t="s">
        <v>149</v>
      </c>
      <c r="G94" s="235"/>
      <c r="H94" s="238">
        <v>273.58499999999998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146</v>
      </c>
      <c r="AU94" s="244" t="s">
        <v>84</v>
      </c>
      <c r="AV94" s="14" t="s">
        <v>137</v>
      </c>
      <c r="AW94" s="14" t="s">
        <v>35</v>
      </c>
      <c r="AX94" s="14" t="s">
        <v>82</v>
      </c>
      <c r="AY94" s="244" t="s">
        <v>130</v>
      </c>
    </row>
    <row r="95" s="2" customFormat="1" ht="37.8" customHeight="1">
      <c r="A95" s="38"/>
      <c r="B95" s="39"/>
      <c r="C95" s="204" t="s">
        <v>150</v>
      </c>
      <c r="D95" s="204" t="s">
        <v>132</v>
      </c>
      <c r="E95" s="205" t="s">
        <v>161</v>
      </c>
      <c r="F95" s="206" t="s">
        <v>162</v>
      </c>
      <c r="G95" s="207" t="s">
        <v>143</v>
      </c>
      <c r="H95" s="208">
        <v>273.58499999999998</v>
      </c>
      <c r="I95" s="209"/>
      <c r="J95" s="210">
        <f>ROUND(I95*H95,2)</f>
        <v>0</v>
      </c>
      <c r="K95" s="206" t="s">
        <v>136</v>
      </c>
      <c r="L95" s="44"/>
      <c r="M95" s="211" t="s">
        <v>19</v>
      </c>
      <c r="N95" s="212" t="s">
        <v>45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137</v>
      </c>
      <c r="AT95" s="215" t="s">
        <v>132</v>
      </c>
      <c r="AU95" s="215" t="s">
        <v>84</v>
      </c>
      <c r="AY95" s="17" t="s">
        <v>130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82</v>
      </c>
      <c r="BK95" s="216">
        <f>ROUND(I95*H95,2)</f>
        <v>0</v>
      </c>
      <c r="BL95" s="17" t="s">
        <v>137</v>
      </c>
      <c r="BM95" s="215" t="s">
        <v>591</v>
      </c>
    </row>
    <row r="96" s="2" customFormat="1">
      <c r="A96" s="38"/>
      <c r="B96" s="39"/>
      <c r="C96" s="40"/>
      <c r="D96" s="217" t="s">
        <v>139</v>
      </c>
      <c r="E96" s="40"/>
      <c r="F96" s="218" t="s">
        <v>164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139</v>
      </c>
      <c r="AU96" s="17" t="s">
        <v>84</v>
      </c>
    </row>
    <row r="97" s="13" customFormat="1">
      <c r="A97" s="13"/>
      <c r="B97" s="222"/>
      <c r="C97" s="223"/>
      <c r="D97" s="224" t="s">
        <v>146</v>
      </c>
      <c r="E97" s="225" t="s">
        <v>19</v>
      </c>
      <c r="F97" s="226" t="s">
        <v>588</v>
      </c>
      <c r="G97" s="223"/>
      <c r="H97" s="227">
        <v>130.845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146</v>
      </c>
      <c r="AU97" s="233" t="s">
        <v>84</v>
      </c>
      <c r="AV97" s="13" t="s">
        <v>84</v>
      </c>
      <c r="AW97" s="13" t="s">
        <v>35</v>
      </c>
      <c r="AX97" s="13" t="s">
        <v>74</v>
      </c>
      <c r="AY97" s="233" t="s">
        <v>130</v>
      </c>
    </row>
    <row r="98" s="13" customFormat="1">
      <c r="A98" s="13"/>
      <c r="B98" s="222"/>
      <c r="C98" s="223"/>
      <c r="D98" s="224" t="s">
        <v>146</v>
      </c>
      <c r="E98" s="225" t="s">
        <v>19</v>
      </c>
      <c r="F98" s="226" t="s">
        <v>589</v>
      </c>
      <c r="G98" s="223"/>
      <c r="H98" s="227">
        <v>23.789999999999999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146</v>
      </c>
      <c r="AU98" s="233" t="s">
        <v>84</v>
      </c>
      <c r="AV98" s="13" t="s">
        <v>84</v>
      </c>
      <c r="AW98" s="13" t="s">
        <v>35</v>
      </c>
      <c r="AX98" s="13" t="s">
        <v>74</v>
      </c>
      <c r="AY98" s="233" t="s">
        <v>130</v>
      </c>
    </row>
    <row r="99" s="13" customFormat="1">
      <c r="A99" s="13"/>
      <c r="B99" s="222"/>
      <c r="C99" s="223"/>
      <c r="D99" s="224" t="s">
        <v>146</v>
      </c>
      <c r="E99" s="225" t="s">
        <v>19</v>
      </c>
      <c r="F99" s="226" t="s">
        <v>590</v>
      </c>
      <c r="G99" s="223"/>
      <c r="H99" s="227">
        <v>118.95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146</v>
      </c>
      <c r="AU99" s="233" t="s">
        <v>84</v>
      </c>
      <c r="AV99" s="13" t="s">
        <v>84</v>
      </c>
      <c r="AW99" s="13" t="s">
        <v>35</v>
      </c>
      <c r="AX99" s="13" t="s">
        <v>74</v>
      </c>
      <c r="AY99" s="233" t="s">
        <v>130</v>
      </c>
    </row>
    <row r="100" s="14" customFormat="1">
      <c r="A100" s="14"/>
      <c r="B100" s="234"/>
      <c r="C100" s="235"/>
      <c r="D100" s="224" t="s">
        <v>146</v>
      </c>
      <c r="E100" s="236" t="s">
        <v>19</v>
      </c>
      <c r="F100" s="237" t="s">
        <v>149</v>
      </c>
      <c r="G100" s="235"/>
      <c r="H100" s="238">
        <v>273.58499999999998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146</v>
      </c>
      <c r="AU100" s="244" t="s">
        <v>84</v>
      </c>
      <c r="AV100" s="14" t="s">
        <v>137</v>
      </c>
      <c r="AW100" s="14" t="s">
        <v>35</v>
      </c>
      <c r="AX100" s="14" t="s">
        <v>82</v>
      </c>
      <c r="AY100" s="244" t="s">
        <v>130</v>
      </c>
    </row>
    <row r="101" s="2" customFormat="1" ht="24.15" customHeight="1">
      <c r="A101" s="38"/>
      <c r="B101" s="39"/>
      <c r="C101" s="204" t="s">
        <v>137</v>
      </c>
      <c r="D101" s="204" t="s">
        <v>132</v>
      </c>
      <c r="E101" s="205" t="s">
        <v>171</v>
      </c>
      <c r="F101" s="206" t="s">
        <v>172</v>
      </c>
      <c r="G101" s="207" t="s">
        <v>173</v>
      </c>
      <c r="H101" s="208">
        <v>47.700000000000003</v>
      </c>
      <c r="I101" s="209"/>
      <c r="J101" s="210">
        <f>ROUND(I101*H101,2)</f>
        <v>0</v>
      </c>
      <c r="K101" s="206" t="s">
        <v>136</v>
      </c>
      <c r="L101" s="44"/>
      <c r="M101" s="211" t="s">
        <v>19</v>
      </c>
      <c r="N101" s="212" t="s">
        <v>45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137</v>
      </c>
      <c r="AT101" s="215" t="s">
        <v>132</v>
      </c>
      <c r="AU101" s="215" t="s">
        <v>84</v>
      </c>
      <c r="AY101" s="17" t="s">
        <v>130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82</v>
      </c>
      <c r="BK101" s="216">
        <f>ROUND(I101*H101,2)</f>
        <v>0</v>
      </c>
      <c r="BL101" s="17" t="s">
        <v>137</v>
      </c>
      <c r="BM101" s="215" t="s">
        <v>592</v>
      </c>
    </row>
    <row r="102" s="2" customFormat="1">
      <c r="A102" s="38"/>
      <c r="B102" s="39"/>
      <c r="C102" s="40"/>
      <c r="D102" s="217" t="s">
        <v>139</v>
      </c>
      <c r="E102" s="40"/>
      <c r="F102" s="218" t="s">
        <v>175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139</v>
      </c>
      <c r="AU102" s="17" t="s">
        <v>84</v>
      </c>
    </row>
    <row r="103" s="2" customFormat="1" ht="16.5" customHeight="1">
      <c r="A103" s="38"/>
      <c r="B103" s="39"/>
      <c r="C103" s="204" t="s">
        <v>160</v>
      </c>
      <c r="D103" s="204" t="s">
        <v>132</v>
      </c>
      <c r="E103" s="205" t="s">
        <v>177</v>
      </c>
      <c r="F103" s="206" t="s">
        <v>178</v>
      </c>
      <c r="G103" s="207" t="s">
        <v>135</v>
      </c>
      <c r="H103" s="208">
        <v>428.30000000000001</v>
      </c>
      <c r="I103" s="209"/>
      <c r="J103" s="210">
        <f>ROUND(I103*H103,2)</f>
        <v>0</v>
      </c>
      <c r="K103" s="206" t="s">
        <v>136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137</v>
      </c>
      <c r="AT103" s="215" t="s">
        <v>132</v>
      </c>
      <c r="AU103" s="215" t="s">
        <v>84</v>
      </c>
      <c r="AY103" s="17" t="s">
        <v>130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137</v>
      </c>
      <c r="BM103" s="215" t="s">
        <v>593</v>
      </c>
    </row>
    <row r="104" s="2" customFormat="1">
      <c r="A104" s="38"/>
      <c r="B104" s="39"/>
      <c r="C104" s="40"/>
      <c r="D104" s="217" t="s">
        <v>139</v>
      </c>
      <c r="E104" s="40"/>
      <c r="F104" s="218" t="s">
        <v>180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139</v>
      </c>
      <c r="AU104" s="17" t="s">
        <v>84</v>
      </c>
    </row>
    <row r="105" s="2" customFormat="1" ht="24.15" customHeight="1">
      <c r="A105" s="38"/>
      <c r="B105" s="39"/>
      <c r="C105" s="204" t="s">
        <v>165</v>
      </c>
      <c r="D105" s="204" t="s">
        <v>132</v>
      </c>
      <c r="E105" s="205" t="s">
        <v>182</v>
      </c>
      <c r="F105" s="206" t="s">
        <v>183</v>
      </c>
      <c r="G105" s="207" t="s">
        <v>135</v>
      </c>
      <c r="H105" s="208">
        <v>13.5</v>
      </c>
      <c r="I105" s="209"/>
      <c r="J105" s="210">
        <f>ROUND(I105*H105,2)</f>
        <v>0</v>
      </c>
      <c r="K105" s="206" t="s">
        <v>136</v>
      </c>
      <c r="L105" s="44"/>
      <c r="M105" s="211" t="s">
        <v>19</v>
      </c>
      <c r="N105" s="212" t="s">
        <v>45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137</v>
      </c>
      <c r="AT105" s="215" t="s">
        <v>132</v>
      </c>
      <c r="AU105" s="215" t="s">
        <v>84</v>
      </c>
      <c r="AY105" s="17" t="s">
        <v>130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82</v>
      </c>
      <c r="BK105" s="216">
        <f>ROUND(I105*H105,2)</f>
        <v>0</v>
      </c>
      <c r="BL105" s="17" t="s">
        <v>137</v>
      </c>
      <c r="BM105" s="215" t="s">
        <v>594</v>
      </c>
    </row>
    <row r="106" s="2" customFormat="1">
      <c r="A106" s="38"/>
      <c r="B106" s="39"/>
      <c r="C106" s="40"/>
      <c r="D106" s="217" t="s">
        <v>139</v>
      </c>
      <c r="E106" s="40"/>
      <c r="F106" s="218" t="s">
        <v>185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139</v>
      </c>
      <c r="AU106" s="17" t="s">
        <v>84</v>
      </c>
    </row>
    <row r="107" s="12" customFormat="1" ht="22.8" customHeight="1">
      <c r="A107" s="12"/>
      <c r="B107" s="188"/>
      <c r="C107" s="189"/>
      <c r="D107" s="190" t="s">
        <v>73</v>
      </c>
      <c r="E107" s="202" t="s">
        <v>160</v>
      </c>
      <c r="F107" s="202" t="s">
        <v>204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SUM(P108:P133)</f>
        <v>0</v>
      </c>
      <c r="Q107" s="196"/>
      <c r="R107" s="197">
        <f>SUM(R108:R133)</f>
        <v>309.60004000000004</v>
      </c>
      <c r="S107" s="196"/>
      <c r="T107" s="198">
        <f>SUM(T108:T133)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82</v>
      </c>
      <c r="AT107" s="200" t="s">
        <v>73</v>
      </c>
      <c r="AU107" s="200" t="s">
        <v>82</v>
      </c>
      <c r="AY107" s="199" t="s">
        <v>130</v>
      </c>
      <c r="BK107" s="201">
        <f>SUM(BK108:BK133)</f>
        <v>0</v>
      </c>
    </row>
    <row r="108" s="2" customFormat="1" ht="21.75" customHeight="1">
      <c r="A108" s="38"/>
      <c r="B108" s="39"/>
      <c r="C108" s="204" t="s">
        <v>170</v>
      </c>
      <c r="D108" s="204" t="s">
        <v>132</v>
      </c>
      <c r="E108" s="205" t="s">
        <v>206</v>
      </c>
      <c r="F108" s="206" t="s">
        <v>207</v>
      </c>
      <c r="G108" s="207" t="s">
        <v>135</v>
      </c>
      <c r="H108" s="208">
        <v>402.60000000000002</v>
      </c>
      <c r="I108" s="209"/>
      <c r="J108" s="210">
        <f>ROUND(I108*H108,2)</f>
        <v>0</v>
      </c>
      <c r="K108" s="206" t="s">
        <v>136</v>
      </c>
      <c r="L108" s="44"/>
      <c r="M108" s="211" t="s">
        <v>19</v>
      </c>
      <c r="N108" s="212" t="s">
        <v>45</v>
      </c>
      <c r="O108" s="84"/>
      <c r="P108" s="213">
        <f>O108*H108</f>
        <v>0</v>
      </c>
      <c r="Q108" s="213">
        <v>0.27600000000000002</v>
      </c>
      <c r="R108" s="213">
        <f>Q108*H108</f>
        <v>111.11760000000001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137</v>
      </c>
      <c r="AT108" s="215" t="s">
        <v>132</v>
      </c>
      <c r="AU108" s="215" t="s">
        <v>84</v>
      </c>
      <c r="AY108" s="17" t="s">
        <v>130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82</v>
      </c>
      <c r="BK108" s="216">
        <f>ROUND(I108*H108,2)</f>
        <v>0</v>
      </c>
      <c r="BL108" s="17" t="s">
        <v>137</v>
      </c>
      <c r="BM108" s="215" t="s">
        <v>595</v>
      </c>
    </row>
    <row r="109" s="2" customFormat="1">
      <c r="A109" s="38"/>
      <c r="B109" s="39"/>
      <c r="C109" s="40"/>
      <c r="D109" s="217" t="s">
        <v>139</v>
      </c>
      <c r="E109" s="40"/>
      <c r="F109" s="218" t="s">
        <v>209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84</v>
      </c>
    </row>
    <row r="110" s="2" customFormat="1" ht="21.75" customHeight="1">
      <c r="A110" s="38"/>
      <c r="B110" s="39"/>
      <c r="C110" s="204" t="s">
        <v>176</v>
      </c>
      <c r="D110" s="204" t="s">
        <v>132</v>
      </c>
      <c r="E110" s="205" t="s">
        <v>212</v>
      </c>
      <c r="F110" s="206" t="s">
        <v>213</v>
      </c>
      <c r="G110" s="207" t="s">
        <v>135</v>
      </c>
      <c r="H110" s="208">
        <v>402.60000000000002</v>
      </c>
      <c r="I110" s="209"/>
      <c r="J110" s="210">
        <f>ROUND(I110*H110,2)</f>
        <v>0</v>
      </c>
      <c r="K110" s="206" t="s">
        <v>136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0.34499999999999997</v>
      </c>
      <c r="R110" s="213">
        <f>Q110*H110</f>
        <v>138.89699999999999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137</v>
      </c>
      <c r="AT110" s="215" t="s">
        <v>132</v>
      </c>
      <c r="AU110" s="215" t="s">
        <v>84</v>
      </c>
      <c r="AY110" s="17" t="s">
        <v>130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137</v>
      </c>
      <c r="BM110" s="215" t="s">
        <v>596</v>
      </c>
    </row>
    <row r="111" s="2" customFormat="1">
      <c r="A111" s="38"/>
      <c r="B111" s="39"/>
      <c r="C111" s="40"/>
      <c r="D111" s="217" t="s">
        <v>139</v>
      </c>
      <c r="E111" s="40"/>
      <c r="F111" s="218" t="s">
        <v>215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139</v>
      </c>
      <c r="AU111" s="17" t="s">
        <v>84</v>
      </c>
    </row>
    <row r="112" s="13" customFormat="1">
      <c r="A112" s="13"/>
      <c r="B112" s="222"/>
      <c r="C112" s="223"/>
      <c r="D112" s="224" t="s">
        <v>146</v>
      </c>
      <c r="E112" s="225" t="s">
        <v>19</v>
      </c>
      <c r="F112" s="226" t="s">
        <v>597</v>
      </c>
      <c r="G112" s="223"/>
      <c r="H112" s="227">
        <v>335.5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146</v>
      </c>
      <c r="AU112" s="233" t="s">
        <v>84</v>
      </c>
      <c r="AV112" s="13" t="s">
        <v>84</v>
      </c>
      <c r="AW112" s="13" t="s">
        <v>35</v>
      </c>
      <c r="AX112" s="13" t="s">
        <v>74</v>
      </c>
      <c r="AY112" s="233" t="s">
        <v>130</v>
      </c>
    </row>
    <row r="113" s="13" customFormat="1">
      <c r="A113" s="13"/>
      <c r="B113" s="222"/>
      <c r="C113" s="223"/>
      <c r="D113" s="224" t="s">
        <v>146</v>
      </c>
      <c r="E113" s="225" t="s">
        <v>19</v>
      </c>
      <c r="F113" s="226" t="s">
        <v>598</v>
      </c>
      <c r="G113" s="223"/>
      <c r="H113" s="227">
        <v>67.099999999999994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146</v>
      </c>
      <c r="AU113" s="233" t="s">
        <v>84</v>
      </c>
      <c r="AV113" s="13" t="s">
        <v>84</v>
      </c>
      <c r="AW113" s="13" t="s">
        <v>35</v>
      </c>
      <c r="AX113" s="13" t="s">
        <v>74</v>
      </c>
      <c r="AY113" s="233" t="s">
        <v>130</v>
      </c>
    </row>
    <row r="114" s="14" customFormat="1">
      <c r="A114" s="14"/>
      <c r="B114" s="234"/>
      <c r="C114" s="235"/>
      <c r="D114" s="224" t="s">
        <v>146</v>
      </c>
      <c r="E114" s="236" t="s">
        <v>19</v>
      </c>
      <c r="F114" s="237" t="s">
        <v>149</v>
      </c>
      <c r="G114" s="235"/>
      <c r="H114" s="238">
        <v>402.60000000000002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146</v>
      </c>
      <c r="AU114" s="244" t="s">
        <v>84</v>
      </c>
      <c r="AV114" s="14" t="s">
        <v>137</v>
      </c>
      <c r="AW114" s="14" t="s">
        <v>35</v>
      </c>
      <c r="AX114" s="14" t="s">
        <v>82</v>
      </c>
      <c r="AY114" s="244" t="s">
        <v>130</v>
      </c>
    </row>
    <row r="115" s="2" customFormat="1" ht="24.15" customHeight="1">
      <c r="A115" s="38"/>
      <c r="B115" s="39"/>
      <c r="C115" s="204" t="s">
        <v>181</v>
      </c>
      <c r="D115" s="204" t="s">
        <v>132</v>
      </c>
      <c r="E115" s="205" t="s">
        <v>227</v>
      </c>
      <c r="F115" s="206" t="s">
        <v>228</v>
      </c>
      <c r="G115" s="207" t="s">
        <v>135</v>
      </c>
      <c r="H115" s="208">
        <v>805.20000000000005</v>
      </c>
      <c r="I115" s="209"/>
      <c r="J115" s="210">
        <f>ROUND(I115*H115,2)</f>
        <v>0</v>
      </c>
      <c r="K115" s="206" t="s">
        <v>136</v>
      </c>
      <c r="L115" s="44"/>
      <c r="M115" s="211" t="s">
        <v>19</v>
      </c>
      <c r="N115" s="212" t="s">
        <v>45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137</v>
      </c>
      <c r="AT115" s="215" t="s">
        <v>132</v>
      </c>
      <c r="AU115" s="215" t="s">
        <v>84</v>
      </c>
      <c r="AY115" s="17" t="s">
        <v>130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82</v>
      </c>
      <c r="BK115" s="216">
        <f>ROUND(I115*H115,2)</f>
        <v>0</v>
      </c>
      <c r="BL115" s="17" t="s">
        <v>137</v>
      </c>
      <c r="BM115" s="215" t="s">
        <v>599</v>
      </c>
    </row>
    <row r="116" s="2" customFormat="1">
      <c r="A116" s="38"/>
      <c r="B116" s="39"/>
      <c r="C116" s="40"/>
      <c r="D116" s="217" t="s">
        <v>139</v>
      </c>
      <c r="E116" s="40"/>
      <c r="F116" s="218" t="s">
        <v>230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139</v>
      </c>
      <c r="AU116" s="17" t="s">
        <v>84</v>
      </c>
    </row>
    <row r="117" s="13" customFormat="1">
      <c r="A117" s="13"/>
      <c r="B117" s="222"/>
      <c r="C117" s="223"/>
      <c r="D117" s="224" t="s">
        <v>146</v>
      </c>
      <c r="E117" s="225" t="s">
        <v>19</v>
      </c>
      <c r="F117" s="226" t="s">
        <v>600</v>
      </c>
      <c r="G117" s="223"/>
      <c r="H117" s="227">
        <v>805.20000000000005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146</v>
      </c>
      <c r="AU117" s="233" t="s">
        <v>84</v>
      </c>
      <c r="AV117" s="13" t="s">
        <v>84</v>
      </c>
      <c r="AW117" s="13" t="s">
        <v>35</v>
      </c>
      <c r="AX117" s="13" t="s">
        <v>82</v>
      </c>
      <c r="AY117" s="233" t="s">
        <v>130</v>
      </c>
    </row>
    <row r="118" s="2" customFormat="1" ht="37.8" customHeight="1">
      <c r="A118" s="38"/>
      <c r="B118" s="39"/>
      <c r="C118" s="204" t="s">
        <v>187</v>
      </c>
      <c r="D118" s="204" t="s">
        <v>132</v>
      </c>
      <c r="E118" s="205" t="s">
        <v>257</v>
      </c>
      <c r="F118" s="206" t="s">
        <v>258</v>
      </c>
      <c r="G118" s="207" t="s">
        <v>135</v>
      </c>
      <c r="H118" s="208">
        <v>92</v>
      </c>
      <c r="I118" s="209"/>
      <c r="J118" s="210">
        <f>ROUND(I118*H118,2)</f>
        <v>0</v>
      </c>
      <c r="K118" s="206" t="s">
        <v>136</v>
      </c>
      <c r="L118" s="44"/>
      <c r="M118" s="211" t="s">
        <v>19</v>
      </c>
      <c r="N118" s="212" t="s">
        <v>45</v>
      </c>
      <c r="O118" s="84"/>
      <c r="P118" s="213">
        <f>O118*H118</f>
        <v>0</v>
      </c>
      <c r="Q118" s="213">
        <v>0.11162</v>
      </c>
      <c r="R118" s="213">
        <f>Q118*H118</f>
        <v>10.26904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137</v>
      </c>
      <c r="AT118" s="215" t="s">
        <v>132</v>
      </c>
      <c r="AU118" s="215" t="s">
        <v>84</v>
      </c>
      <c r="AY118" s="17" t="s">
        <v>130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82</v>
      </c>
      <c r="BK118" s="216">
        <f>ROUND(I118*H118,2)</f>
        <v>0</v>
      </c>
      <c r="BL118" s="17" t="s">
        <v>137</v>
      </c>
      <c r="BM118" s="215" t="s">
        <v>601</v>
      </c>
    </row>
    <row r="119" s="2" customFormat="1">
      <c r="A119" s="38"/>
      <c r="B119" s="39"/>
      <c r="C119" s="40"/>
      <c r="D119" s="217" t="s">
        <v>139</v>
      </c>
      <c r="E119" s="40"/>
      <c r="F119" s="218" t="s">
        <v>260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139</v>
      </c>
      <c r="AU119" s="17" t="s">
        <v>84</v>
      </c>
    </row>
    <row r="120" s="13" customFormat="1">
      <c r="A120" s="13"/>
      <c r="B120" s="222"/>
      <c r="C120" s="223"/>
      <c r="D120" s="224" t="s">
        <v>146</v>
      </c>
      <c r="E120" s="225" t="s">
        <v>19</v>
      </c>
      <c r="F120" s="226" t="s">
        <v>602</v>
      </c>
      <c r="G120" s="223"/>
      <c r="H120" s="227">
        <v>31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146</v>
      </c>
      <c r="AU120" s="233" t="s">
        <v>84</v>
      </c>
      <c r="AV120" s="13" t="s">
        <v>84</v>
      </c>
      <c r="AW120" s="13" t="s">
        <v>35</v>
      </c>
      <c r="AX120" s="13" t="s">
        <v>74</v>
      </c>
      <c r="AY120" s="233" t="s">
        <v>130</v>
      </c>
    </row>
    <row r="121" s="13" customFormat="1">
      <c r="A121" s="13"/>
      <c r="B121" s="222"/>
      <c r="C121" s="223"/>
      <c r="D121" s="224" t="s">
        <v>146</v>
      </c>
      <c r="E121" s="225" t="s">
        <v>19</v>
      </c>
      <c r="F121" s="226" t="s">
        <v>603</v>
      </c>
      <c r="G121" s="223"/>
      <c r="H121" s="227">
        <v>61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146</v>
      </c>
      <c r="AU121" s="233" t="s">
        <v>84</v>
      </c>
      <c r="AV121" s="13" t="s">
        <v>84</v>
      </c>
      <c r="AW121" s="13" t="s">
        <v>35</v>
      </c>
      <c r="AX121" s="13" t="s">
        <v>74</v>
      </c>
      <c r="AY121" s="233" t="s">
        <v>130</v>
      </c>
    </row>
    <row r="122" s="14" customFormat="1">
      <c r="A122" s="14"/>
      <c r="B122" s="234"/>
      <c r="C122" s="235"/>
      <c r="D122" s="224" t="s">
        <v>146</v>
      </c>
      <c r="E122" s="236" t="s">
        <v>19</v>
      </c>
      <c r="F122" s="237" t="s">
        <v>149</v>
      </c>
      <c r="G122" s="235"/>
      <c r="H122" s="238">
        <v>92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146</v>
      </c>
      <c r="AU122" s="244" t="s">
        <v>84</v>
      </c>
      <c r="AV122" s="14" t="s">
        <v>137</v>
      </c>
      <c r="AW122" s="14" t="s">
        <v>35</v>
      </c>
      <c r="AX122" s="14" t="s">
        <v>82</v>
      </c>
      <c r="AY122" s="244" t="s">
        <v>130</v>
      </c>
    </row>
    <row r="123" s="2" customFormat="1" ht="16.5" customHeight="1">
      <c r="A123" s="38"/>
      <c r="B123" s="39"/>
      <c r="C123" s="245" t="s">
        <v>193</v>
      </c>
      <c r="D123" s="245" t="s">
        <v>194</v>
      </c>
      <c r="E123" s="246" t="s">
        <v>263</v>
      </c>
      <c r="F123" s="247" t="s">
        <v>264</v>
      </c>
      <c r="G123" s="248" t="s">
        <v>135</v>
      </c>
      <c r="H123" s="249">
        <v>86</v>
      </c>
      <c r="I123" s="250"/>
      <c r="J123" s="251">
        <f>ROUND(I123*H123,2)</f>
        <v>0</v>
      </c>
      <c r="K123" s="247" t="s">
        <v>136</v>
      </c>
      <c r="L123" s="252"/>
      <c r="M123" s="253" t="s">
        <v>19</v>
      </c>
      <c r="N123" s="254" t="s">
        <v>45</v>
      </c>
      <c r="O123" s="84"/>
      <c r="P123" s="213">
        <f>O123*H123</f>
        <v>0</v>
      </c>
      <c r="Q123" s="213">
        <v>0.152</v>
      </c>
      <c r="R123" s="213">
        <f>Q123*H123</f>
        <v>13.071999999999999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176</v>
      </c>
      <c r="AT123" s="215" t="s">
        <v>194</v>
      </c>
      <c r="AU123" s="215" t="s">
        <v>84</v>
      </c>
      <c r="AY123" s="17" t="s">
        <v>130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82</v>
      </c>
      <c r="BK123" s="216">
        <f>ROUND(I123*H123,2)</f>
        <v>0</v>
      </c>
      <c r="BL123" s="17" t="s">
        <v>137</v>
      </c>
      <c r="BM123" s="215" t="s">
        <v>604</v>
      </c>
    </row>
    <row r="124" s="13" customFormat="1">
      <c r="A124" s="13"/>
      <c r="B124" s="222"/>
      <c r="C124" s="223"/>
      <c r="D124" s="224" t="s">
        <v>146</v>
      </c>
      <c r="E124" s="225" t="s">
        <v>19</v>
      </c>
      <c r="F124" s="226" t="s">
        <v>603</v>
      </c>
      <c r="G124" s="223"/>
      <c r="H124" s="227">
        <v>61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146</v>
      </c>
      <c r="AU124" s="233" t="s">
        <v>84</v>
      </c>
      <c r="AV124" s="13" t="s">
        <v>84</v>
      </c>
      <c r="AW124" s="13" t="s">
        <v>35</v>
      </c>
      <c r="AX124" s="13" t="s">
        <v>74</v>
      </c>
      <c r="AY124" s="233" t="s">
        <v>130</v>
      </c>
    </row>
    <row r="125" s="13" customFormat="1">
      <c r="A125" s="13"/>
      <c r="B125" s="222"/>
      <c r="C125" s="223"/>
      <c r="D125" s="224" t="s">
        <v>146</v>
      </c>
      <c r="E125" s="225" t="s">
        <v>19</v>
      </c>
      <c r="F125" s="226" t="s">
        <v>605</v>
      </c>
      <c r="G125" s="223"/>
      <c r="H125" s="227">
        <v>25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146</v>
      </c>
      <c r="AU125" s="233" t="s">
        <v>84</v>
      </c>
      <c r="AV125" s="13" t="s">
        <v>84</v>
      </c>
      <c r="AW125" s="13" t="s">
        <v>35</v>
      </c>
      <c r="AX125" s="13" t="s">
        <v>74</v>
      </c>
      <c r="AY125" s="233" t="s">
        <v>130</v>
      </c>
    </row>
    <row r="126" s="14" customFormat="1">
      <c r="A126" s="14"/>
      <c r="B126" s="234"/>
      <c r="C126" s="235"/>
      <c r="D126" s="224" t="s">
        <v>146</v>
      </c>
      <c r="E126" s="236" t="s">
        <v>19</v>
      </c>
      <c r="F126" s="237" t="s">
        <v>149</v>
      </c>
      <c r="G126" s="235"/>
      <c r="H126" s="238">
        <v>86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146</v>
      </c>
      <c r="AU126" s="244" t="s">
        <v>84</v>
      </c>
      <c r="AV126" s="14" t="s">
        <v>137</v>
      </c>
      <c r="AW126" s="14" t="s">
        <v>35</v>
      </c>
      <c r="AX126" s="14" t="s">
        <v>82</v>
      </c>
      <c r="AY126" s="244" t="s">
        <v>130</v>
      </c>
    </row>
    <row r="127" s="2" customFormat="1" ht="16.5" customHeight="1">
      <c r="A127" s="38"/>
      <c r="B127" s="39"/>
      <c r="C127" s="245" t="s">
        <v>198</v>
      </c>
      <c r="D127" s="245" t="s">
        <v>194</v>
      </c>
      <c r="E127" s="246" t="s">
        <v>267</v>
      </c>
      <c r="F127" s="247" t="s">
        <v>268</v>
      </c>
      <c r="G127" s="248" t="s">
        <v>135</v>
      </c>
      <c r="H127" s="249">
        <v>6</v>
      </c>
      <c r="I127" s="250"/>
      <c r="J127" s="251">
        <f>ROUND(I127*H127,2)</f>
        <v>0</v>
      </c>
      <c r="K127" s="247" t="s">
        <v>136</v>
      </c>
      <c r="L127" s="252"/>
      <c r="M127" s="253" t="s">
        <v>19</v>
      </c>
      <c r="N127" s="254" t="s">
        <v>45</v>
      </c>
      <c r="O127" s="84"/>
      <c r="P127" s="213">
        <f>O127*H127</f>
        <v>0</v>
      </c>
      <c r="Q127" s="213">
        <v>0.152</v>
      </c>
      <c r="R127" s="213">
        <f>Q127*H127</f>
        <v>0.91199999999999992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176</v>
      </c>
      <c r="AT127" s="215" t="s">
        <v>194</v>
      </c>
      <c r="AU127" s="215" t="s">
        <v>84</v>
      </c>
      <c r="AY127" s="17" t="s">
        <v>130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82</v>
      </c>
      <c r="BK127" s="216">
        <f>ROUND(I127*H127,2)</f>
        <v>0</v>
      </c>
      <c r="BL127" s="17" t="s">
        <v>137</v>
      </c>
      <c r="BM127" s="215" t="s">
        <v>606</v>
      </c>
    </row>
    <row r="128" s="2" customFormat="1" ht="16.5" customHeight="1">
      <c r="A128" s="38"/>
      <c r="B128" s="39"/>
      <c r="C128" s="245" t="s">
        <v>205</v>
      </c>
      <c r="D128" s="245" t="s">
        <v>194</v>
      </c>
      <c r="E128" s="246" t="s">
        <v>271</v>
      </c>
      <c r="F128" s="247" t="s">
        <v>272</v>
      </c>
      <c r="G128" s="248" t="s">
        <v>135</v>
      </c>
      <c r="H128" s="249">
        <v>6.1500000000000004</v>
      </c>
      <c r="I128" s="250"/>
      <c r="J128" s="251">
        <f>ROUND(I128*H128,2)</f>
        <v>0</v>
      </c>
      <c r="K128" s="247" t="s">
        <v>136</v>
      </c>
      <c r="L128" s="252"/>
      <c r="M128" s="253" t="s">
        <v>19</v>
      </c>
      <c r="N128" s="254" t="s">
        <v>45</v>
      </c>
      <c r="O128" s="84"/>
      <c r="P128" s="213">
        <f>O128*H128</f>
        <v>0</v>
      </c>
      <c r="Q128" s="213">
        <v>0.17599999999999999</v>
      </c>
      <c r="R128" s="213">
        <f>Q128*H128</f>
        <v>1.0824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176</v>
      </c>
      <c r="AT128" s="215" t="s">
        <v>194</v>
      </c>
      <c r="AU128" s="215" t="s">
        <v>84</v>
      </c>
      <c r="AY128" s="17" t="s">
        <v>130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82</v>
      </c>
      <c r="BK128" s="216">
        <f>ROUND(I128*H128,2)</f>
        <v>0</v>
      </c>
      <c r="BL128" s="17" t="s">
        <v>137</v>
      </c>
      <c r="BM128" s="215" t="s">
        <v>607</v>
      </c>
    </row>
    <row r="129" s="2" customFormat="1" ht="37.8" customHeight="1">
      <c r="A129" s="38"/>
      <c r="B129" s="39"/>
      <c r="C129" s="204" t="s">
        <v>211</v>
      </c>
      <c r="D129" s="204" t="s">
        <v>132</v>
      </c>
      <c r="E129" s="205" t="s">
        <v>275</v>
      </c>
      <c r="F129" s="206" t="s">
        <v>276</v>
      </c>
      <c r="G129" s="207" t="s">
        <v>135</v>
      </c>
      <c r="H129" s="208">
        <v>274</v>
      </c>
      <c r="I129" s="209"/>
      <c r="J129" s="210">
        <f>ROUND(I129*H129,2)</f>
        <v>0</v>
      </c>
      <c r="K129" s="206" t="s">
        <v>136</v>
      </c>
      <c r="L129" s="44"/>
      <c r="M129" s="211" t="s">
        <v>19</v>
      </c>
      <c r="N129" s="212" t="s">
        <v>45</v>
      </c>
      <c r="O129" s="84"/>
      <c r="P129" s="213">
        <f>O129*H129</f>
        <v>0</v>
      </c>
      <c r="Q129" s="213">
        <v>0.098000000000000004</v>
      </c>
      <c r="R129" s="213">
        <f>Q129*H129</f>
        <v>26.852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137</v>
      </c>
      <c r="AT129" s="215" t="s">
        <v>132</v>
      </c>
      <c r="AU129" s="215" t="s">
        <v>84</v>
      </c>
      <c r="AY129" s="17" t="s">
        <v>130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82</v>
      </c>
      <c r="BK129" s="216">
        <f>ROUND(I129*H129,2)</f>
        <v>0</v>
      </c>
      <c r="BL129" s="17" t="s">
        <v>137</v>
      </c>
      <c r="BM129" s="215" t="s">
        <v>608</v>
      </c>
    </row>
    <row r="130" s="2" customFormat="1">
      <c r="A130" s="38"/>
      <c r="B130" s="39"/>
      <c r="C130" s="40"/>
      <c r="D130" s="217" t="s">
        <v>139</v>
      </c>
      <c r="E130" s="40"/>
      <c r="F130" s="218" t="s">
        <v>278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139</v>
      </c>
      <c r="AU130" s="17" t="s">
        <v>84</v>
      </c>
    </row>
    <row r="131" s="13" customFormat="1">
      <c r="A131" s="13"/>
      <c r="B131" s="222"/>
      <c r="C131" s="223"/>
      <c r="D131" s="224" t="s">
        <v>146</v>
      </c>
      <c r="E131" s="225" t="s">
        <v>19</v>
      </c>
      <c r="F131" s="226" t="s">
        <v>609</v>
      </c>
      <c r="G131" s="223"/>
      <c r="H131" s="227">
        <v>274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146</v>
      </c>
      <c r="AU131" s="233" t="s">
        <v>84</v>
      </c>
      <c r="AV131" s="13" t="s">
        <v>84</v>
      </c>
      <c r="AW131" s="13" t="s">
        <v>35</v>
      </c>
      <c r="AX131" s="13" t="s">
        <v>74</v>
      </c>
      <c r="AY131" s="233" t="s">
        <v>130</v>
      </c>
    </row>
    <row r="132" s="14" customFormat="1">
      <c r="A132" s="14"/>
      <c r="B132" s="234"/>
      <c r="C132" s="235"/>
      <c r="D132" s="224" t="s">
        <v>146</v>
      </c>
      <c r="E132" s="236" t="s">
        <v>19</v>
      </c>
      <c r="F132" s="237" t="s">
        <v>149</v>
      </c>
      <c r="G132" s="235"/>
      <c r="H132" s="238">
        <v>274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146</v>
      </c>
      <c r="AU132" s="244" t="s">
        <v>84</v>
      </c>
      <c r="AV132" s="14" t="s">
        <v>137</v>
      </c>
      <c r="AW132" s="14" t="s">
        <v>35</v>
      </c>
      <c r="AX132" s="14" t="s">
        <v>82</v>
      </c>
      <c r="AY132" s="244" t="s">
        <v>130</v>
      </c>
    </row>
    <row r="133" s="2" customFormat="1" ht="16.5" customHeight="1">
      <c r="A133" s="38"/>
      <c r="B133" s="39"/>
      <c r="C133" s="245" t="s">
        <v>8</v>
      </c>
      <c r="D133" s="245" t="s">
        <v>194</v>
      </c>
      <c r="E133" s="246" t="s">
        <v>281</v>
      </c>
      <c r="F133" s="247" t="s">
        <v>282</v>
      </c>
      <c r="G133" s="248" t="s">
        <v>135</v>
      </c>
      <c r="H133" s="249">
        <v>274</v>
      </c>
      <c r="I133" s="250"/>
      <c r="J133" s="251">
        <f>ROUND(I133*H133,2)</f>
        <v>0</v>
      </c>
      <c r="K133" s="247" t="s">
        <v>136</v>
      </c>
      <c r="L133" s="252"/>
      <c r="M133" s="253" t="s">
        <v>19</v>
      </c>
      <c r="N133" s="254" t="s">
        <v>45</v>
      </c>
      <c r="O133" s="84"/>
      <c r="P133" s="213">
        <f>O133*H133</f>
        <v>0</v>
      </c>
      <c r="Q133" s="213">
        <v>0.027</v>
      </c>
      <c r="R133" s="213">
        <f>Q133*H133</f>
        <v>7.3979999999999997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176</v>
      </c>
      <c r="AT133" s="215" t="s">
        <v>194</v>
      </c>
      <c r="AU133" s="215" t="s">
        <v>84</v>
      </c>
      <c r="AY133" s="17" t="s">
        <v>130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82</v>
      </c>
      <c r="BK133" s="216">
        <f>ROUND(I133*H133,2)</f>
        <v>0</v>
      </c>
      <c r="BL133" s="17" t="s">
        <v>137</v>
      </c>
      <c r="BM133" s="215" t="s">
        <v>610</v>
      </c>
    </row>
    <row r="134" s="12" customFormat="1" ht="22.8" customHeight="1">
      <c r="A134" s="12"/>
      <c r="B134" s="188"/>
      <c r="C134" s="189"/>
      <c r="D134" s="190" t="s">
        <v>73</v>
      </c>
      <c r="E134" s="202" t="s">
        <v>181</v>
      </c>
      <c r="F134" s="202" t="s">
        <v>314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SUM(P135:P162)</f>
        <v>0</v>
      </c>
      <c r="Q134" s="196"/>
      <c r="R134" s="197">
        <f>SUM(R135:R162)</f>
        <v>28.703189999999999</v>
      </c>
      <c r="S134" s="196"/>
      <c r="T134" s="198">
        <f>SUM(T135:T162)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82</v>
      </c>
      <c r="AT134" s="200" t="s">
        <v>73</v>
      </c>
      <c r="AU134" s="200" t="s">
        <v>82</v>
      </c>
      <c r="AY134" s="199" t="s">
        <v>130</v>
      </c>
      <c r="BK134" s="201">
        <f>SUM(BK135:BK162)</f>
        <v>0</v>
      </c>
    </row>
    <row r="135" s="2" customFormat="1" ht="16.5" customHeight="1">
      <c r="A135" s="38"/>
      <c r="B135" s="39"/>
      <c r="C135" s="204" t="s">
        <v>221</v>
      </c>
      <c r="D135" s="204" t="s">
        <v>132</v>
      </c>
      <c r="E135" s="205" t="s">
        <v>316</v>
      </c>
      <c r="F135" s="206" t="s">
        <v>317</v>
      </c>
      <c r="G135" s="207" t="s">
        <v>288</v>
      </c>
      <c r="H135" s="208">
        <v>3</v>
      </c>
      <c r="I135" s="209"/>
      <c r="J135" s="210">
        <f>ROUND(I135*H135,2)</f>
        <v>0</v>
      </c>
      <c r="K135" s="206" t="s">
        <v>136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0.00069999999999999999</v>
      </c>
      <c r="R135" s="213">
        <f>Q135*H135</f>
        <v>0.0020999999999999999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137</v>
      </c>
      <c r="AT135" s="215" t="s">
        <v>132</v>
      </c>
      <c r="AU135" s="215" t="s">
        <v>84</v>
      </c>
      <c r="AY135" s="17" t="s">
        <v>130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137</v>
      </c>
      <c r="BM135" s="215" t="s">
        <v>611</v>
      </c>
    </row>
    <row r="136" s="2" customFormat="1">
      <c r="A136" s="38"/>
      <c r="B136" s="39"/>
      <c r="C136" s="40"/>
      <c r="D136" s="217" t="s">
        <v>139</v>
      </c>
      <c r="E136" s="40"/>
      <c r="F136" s="218" t="s">
        <v>319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139</v>
      </c>
      <c r="AU136" s="17" t="s">
        <v>84</v>
      </c>
    </row>
    <row r="137" s="2" customFormat="1" ht="16.5" customHeight="1">
      <c r="A137" s="38"/>
      <c r="B137" s="39"/>
      <c r="C137" s="245" t="s">
        <v>226</v>
      </c>
      <c r="D137" s="245" t="s">
        <v>194</v>
      </c>
      <c r="E137" s="246" t="s">
        <v>321</v>
      </c>
      <c r="F137" s="247" t="s">
        <v>322</v>
      </c>
      <c r="G137" s="248" t="s">
        <v>288</v>
      </c>
      <c r="H137" s="249">
        <v>3</v>
      </c>
      <c r="I137" s="250"/>
      <c r="J137" s="251">
        <f>ROUND(I137*H137,2)</f>
        <v>0</v>
      </c>
      <c r="K137" s="247" t="s">
        <v>136</v>
      </c>
      <c r="L137" s="252"/>
      <c r="M137" s="253" t="s">
        <v>19</v>
      </c>
      <c r="N137" s="254" t="s">
        <v>45</v>
      </c>
      <c r="O137" s="84"/>
      <c r="P137" s="213">
        <f>O137*H137</f>
        <v>0</v>
      </c>
      <c r="Q137" s="213">
        <v>0.0035000000000000001</v>
      </c>
      <c r="R137" s="213">
        <f>Q137*H137</f>
        <v>0.010500000000000001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176</v>
      </c>
      <c r="AT137" s="215" t="s">
        <v>194</v>
      </c>
      <c r="AU137" s="215" t="s">
        <v>84</v>
      </c>
      <c r="AY137" s="17" t="s">
        <v>130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137</v>
      </c>
      <c r="BM137" s="215" t="s">
        <v>612</v>
      </c>
    </row>
    <row r="138" s="13" customFormat="1">
      <c r="A138" s="13"/>
      <c r="B138" s="222"/>
      <c r="C138" s="223"/>
      <c r="D138" s="224" t="s">
        <v>146</v>
      </c>
      <c r="E138" s="225" t="s">
        <v>19</v>
      </c>
      <c r="F138" s="226" t="s">
        <v>613</v>
      </c>
      <c r="G138" s="223"/>
      <c r="H138" s="227">
        <v>2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146</v>
      </c>
      <c r="AU138" s="233" t="s">
        <v>84</v>
      </c>
      <c r="AV138" s="13" t="s">
        <v>84</v>
      </c>
      <c r="AW138" s="13" t="s">
        <v>35</v>
      </c>
      <c r="AX138" s="13" t="s">
        <v>74</v>
      </c>
      <c r="AY138" s="233" t="s">
        <v>130</v>
      </c>
    </row>
    <row r="139" s="13" customFormat="1">
      <c r="A139" s="13"/>
      <c r="B139" s="222"/>
      <c r="C139" s="223"/>
      <c r="D139" s="224" t="s">
        <v>146</v>
      </c>
      <c r="E139" s="225" t="s">
        <v>19</v>
      </c>
      <c r="F139" s="226" t="s">
        <v>614</v>
      </c>
      <c r="G139" s="223"/>
      <c r="H139" s="227">
        <v>1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146</v>
      </c>
      <c r="AU139" s="233" t="s">
        <v>84</v>
      </c>
      <c r="AV139" s="13" t="s">
        <v>84</v>
      </c>
      <c r="AW139" s="13" t="s">
        <v>35</v>
      </c>
      <c r="AX139" s="13" t="s">
        <v>74</v>
      </c>
      <c r="AY139" s="233" t="s">
        <v>130</v>
      </c>
    </row>
    <row r="140" s="14" customFormat="1">
      <c r="A140" s="14"/>
      <c r="B140" s="234"/>
      <c r="C140" s="235"/>
      <c r="D140" s="224" t="s">
        <v>146</v>
      </c>
      <c r="E140" s="236" t="s">
        <v>19</v>
      </c>
      <c r="F140" s="237" t="s">
        <v>149</v>
      </c>
      <c r="G140" s="235"/>
      <c r="H140" s="238">
        <v>3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146</v>
      </c>
      <c r="AU140" s="244" t="s">
        <v>84</v>
      </c>
      <c r="AV140" s="14" t="s">
        <v>137</v>
      </c>
      <c r="AW140" s="14" t="s">
        <v>35</v>
      </c>
      <c r="AX140" s="14" t="s">
        <v>82</v>
      </c>
      <c r="AY140" s="244" t="s">
        <v>130</v>
      </c>
    </row>
    <row r="141" s="2" customFormat="1" ht="16.5" customHeight="1">
      <c r="A141" s="38"/>
      <c r="B141" s="39"/>
      <c r="C141" s="204" t="s">
        <v>232</v>
      </c>
      <c r="D141" s="204" t="s">
        <v>132</v>
      </c>
      <c r="E141" s="205" t="s">
        <v>334</v>
      </c>
      <c r="F141" s="206" t="s">
        <v>335</v>
      </c>
      <c r="G141" s="207" t="s">
        <v>288</v>
      </c>
      <c r="H141" s="208">
        <v>3</v>
      </c>
      <c r="I141" s="209"/>
      <c r="J141" s="210">
        <f>ROUND(I141*H141,2)</f>
        <v>0</v>
      </c>
      <c r="K141" s="206" t="s">
        <v>136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0.11241</v>
      </c>
      <c r="R141" s="213">
        <f>Q141*H141</f>
        <v>0.33722999999999997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137</v>
      </c>
      <c r="AT141" s="215" t="s">
        <v>132</v>
      </c>
      <c r="AU141" s="215" t="s">
        <v>84</v>
      </c>
      <c r="AY141" s="17" t="s">
        <v>130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137</v>
      </c>
      <c r="BM141" s="215" t="s">
        <v>615</v>
      </c>
    </row>
    <row r="142" s="2" customFormat="1">
      <c r="A142" s="38"/>
      <c r="B142" s="39"/>
      <c r="C142" s="40"/>
      <c r="D142" s="217" t="s">
        <v>139</v>
      </c>
      <c r="E142" s="40"/>
      <c r="F142" s="218" t="s">
        <v>337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139</v>
      </c>
      <c r="AU142" s="17" t="s">
        <v>84</v>
      </c>
    </row>
    <row r="143" s="2" customFormat="1" ht="16.5" customHeight="1">
      <c r="A143" s="38"/>
      <c r="B143" s="39"/>
      <c r="C143" s="245" t="s">
        <v>237</v>
      </c>
      <c r="D143" s="245" t="s">
        <v>194</v>
      </c>
      <c r="E143" s="246" t="s">
        <v>339</v>
      </c>
      <c r="F143" s="247" t="s">
        <v>340</v>
      </c>
      <c r="G143" s="248" t="s">
        <v>288</v>
      </c>
      <c r="H143" s="249">
        <v>3</v>
      </c>
      <c r="I143" s="250"/>
      <c r="J143" s="251">
        <f>ROUND(I143*H143,2)</f>
        <v>0</v>
      </c>
      <c r="K143" s="247" t="s">
        <v>136</v>
      </c>
      <c r="L143" s="252"/>
      <c r="M143" s="253" t="s">
        <v>19</v>
      </c>
      <c r="N143" s="254" t="s">
        <v>45</v>
      </c>
      <c r="O143" s="84"/>
      <c r="P143" s="213">
        <f>O143*H143</f>
        <v>0</v>
      </c>
      <c r="Q143" s="213">
        <v>0.0061000000000000004</v>
      </c>
      <c r="R143" s="213">
        <f>Q143*H143</f>
        <v>0.0183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176</v>
      </c>
      <c r="AT143" s="215" t="s">
        <v>194</v>
      </c>
      <c r="AU143" s="215" t="s">
        <v>84</v>
      </c>
      <c r="AY143" s="17" t="s">
        <v>130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82</v>
      </c>
      <c r="BK143" s="216">
        <f>ROUND(I143*H143,2)</f>
        <v>0</v>
      </c>
      <c r="BL143" s="17" t="s">
        <v>137</v>
      </c>
      <c r="BM143" s="215" t="s">
        <v>616</v>
      </c>
    </row>
    <row r="144" s="2" customFormat="1" ht="16.5" customHeight="1">
      <c r="A144" s="38"/>
      <c r="B144" s="39"/>
      <c r="C144" s="245" t="s">
        <v>242</v>
      </c>
      <c r="D144" s="245" t="s">
        <v>194</v>
      </c>
      <c r="E144" s="246" t="s">
        <v>343</v>
      </c>
      <c r="F144" s="247" t="s">
        <v>344</v>
      </c>
      <c r="G144" s="248" t="s">
        <v>288</v>
      </c>
      <c r="H144" s="249">
        <v>3</v>
      </c>
      <c r="I144" s="250"/>
      <c r="J144" s="251">
        <f>ROUND(I144*H144,2)</f>
        <v>0</v>
      </c>
      <c r="K144" s="247" t="s">
        <v>136</v>
      </c>
      <c r="L144" s="252"/>
      <c r="M144" s="253" t="s">
        <v>19</v>
      </c>
      <c r="N144" s="254" t="s">
        <v>45</v>
      </c>
      <c r="O144" s="84"/>
      <c r="P144" s="213">
        <f>O144*H144</f>
        <v>0</v>
      </c>
      <c r="Q144" s="213">
        <v>0.0030000000000000001</v>
      </c>
      <c r="R144" s="213">
        <f>Q144*H144</f>
        <v>0.0090000000000000011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176</v>
      </c>
      <c r="AT144" s="215" t="s">
        <v>194</v>
      </c>
      <c r="AU144" s="215" t="s">
        <v>84</v>
      </c>
      <c r="AY144" s="17" t="s">
        <v>130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82</v>
      </c>
      <c r="BK144" s="216">
        <f>ROUND(I144*H144,2)</f>
        <v>0</v>
      </c>
      <c r="BL144" s="17" t="s">
        <v>137</v>
      </c>
      <c r="BM144" s="215" t="s">
        <v>617</v>
      </c>
    </row>
    <row r="145" s="2" customFormat="1" ht="16.5" customHeight="1">
      <c r="A145" s="38"/>
      <c r="B145" s="39"/>
      <c r="C145" s="245" t="s">
        <v>7</v>
      </c>
      <c r="D145" s="245" t="s">
        <v>194</v>
      </c>
      <c r="E145" s="246" t="s">
        <v>347</v>
      </c>
      <c r="F145" s="247" t="s">
        <v>348</v>
      </c>
      <c r="G145" s="248" t="s">
        <v>288</v>
      </c>
      <c r="H145" s="249">
        <v>3</v>
      </c>
      <c r="I145" s="250"/>
      <c r="J145" s="251">
        <f>ROUND(I145*H145,2)</f>
        <v>0</v>
      </c>
      <c r="K145" s="247" t="s">
        <v>136</v>
      </c>
      <c r="L145" s="252"/>
      <c r="M145" s="253" t="s">
        <v>19</v>
      </c>
      <c r="N145" s="254" t="s">
        <v>45</v>
      </c>
      <c r="O145" s="84"/>
      <c r="P145" s="213">
        <f>O145*H145</f>
        <v>0</v>
      </c>
      <c r="Q145" s="213">
        <v>0.00010000000000000001</v>
      </c>
      <c r="R145" s="213">
        <f>Q145*H145</f>
        <v>0.00030000000000000003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176</v>
      </c>
      <c r="AT145" s="215" t="s">
        <v>194</v>
      </c>
      <c r="AU145" s="215" t="s">
        <v>84</v>
      </c>
      <c r="AY145" s="17" t="s">
        <v>130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82</v>
      </c>
      <c r="BK145" s="216">
        <f>ROUND(I145*H145,2)</f>
        <v>0</v>
      </c>
      <c r="BL145" s="17" t="s">
        <v>137</v>
      </c>
      <c r="BM145" s="215" t="s">
        <v>618</v>
      </c>
    </row>
    <row r="146" s="2" customFormat="1" ht="16.5" customHeight="1">
      <c r="A146" s="38"/>
      <c r="B146" s="39"/>
      <c r="C146" s="204" t="s">
        <v>251</v>
      </c>
      <c r="D146" s="204" t="s">
        <v>132</v>
      </c>
      <c r="E146" s="205" t="s">
        <v>619</v>
      </c>
      <c r="F146" s="206" t="s">
        <v>620</v>
      </c>
      <c r="G146" s="207" t="s">
        <v>201</v>
      </c>
      <c r="H146" s="208">
        <v>80</v>
      </c>
      <c r="I146" s="209"/>
      <c r="J146" s="210">
        <f>ROUND(I146*H146,2)</f>
        <v>0</v>
      </c>
      <c r="K146" s="206" t="s">
        <v>136</v>
      </c>
      <c r="L146" s="44"/>
      <c r="M146" s="211" t="s">
        <v>19</v>
      </c>
      <c r="N146" s="212" t="s">
        <v>45</v>
      </c>
      <c r="O146" s="84"/>
      <c r="P146" s="213">
        <f>O146*H146</f>
        <v>0</v>
      </c>
      <c r="Q146" s="213">
        <v>0.00010000000000000001</v>
      </c>
      <c r="R146" s="213">
        <f>Q146*H146</f>
        <v>0.0080000000000000002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137</v>
      </c>
      <c r="AT146" s="215" t="s">
        <v>132</v>
      </c>
      <c r="AU146" s="215" t="s">
        <v>84</v>
      </c>
      <c r="AY146" s="17" t="s">
        <v>130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82</v>
      </c>
      <c r="BK146" s="216">
        <f>ROUND(I146*H146,2)</f>
        <v>0</v>
      </c>
      <c r="BL146" s="17" t="s">
        <v>137</v>
      </c>
      <c r="BM146" s="215" t="s">
        <v>621</v>
      </c>
    </row>
    <row r="147" s="2" customFormat="1">
      <c r="A147" s="38"/>
      <c r="B147" s="39"/>
      <c r="C147" s="40"/>
      <c r="D147" s="217" t="s">
        <v>139</v>
      </c>
      <c r="E147" s="40"/>
      <c r="F147" s="218" t="s">
        <v>622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139</v>
      </c>
      <c r="AU147" s="17" t="s">
        <v>84</v>
      </c>
    </row>
    <row r="148" s="13" customFormat="1">
      <c r="A148" s="13"/>
      <c r="B148" s="222"/>
      <c r="C148" s="223"/>
      <c r="D148" s="224" t="s">
        <v>146</v>
      </c>
      <c r="E148" s="225" t="s">
        <v>19</v>
      </c>
      <c r="F148" s="226" t="s">
        <v>623</v>
      </c>
      <c r="G148" s="223"/>
      <c r="H148" s="227">
        <v>80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146</v>
      </c>
      <c r="AU148" s="233" t="s">
        <v>84</v>
      </c>
      <c r="AV148" s="13" t="s">
        <v>84</v>
      </c>
      <c r="AW148" s="13" t="s">
        <v>35</v>
      </c>
      <c r="AX148" s="13" t="s">
        <v>82</v>
      </c>
      <c r="AY148" s="233" t="s">
        <v>130</v>
      </c>
    </row>
    <row r="149" s="2" customFormat="1" ht="16.5" customHeight="1">
      <c r="A149" s="38"/>
      <c r="B149" s="39"/>
      <c r="C149" s="204" t="s">
        <v>256</v>
      </c>
      <c r="D149" s="204" t="s">
        <v>132</v>
      </c>
      <c r="E149" s="205" t="s">
        <v>624</v>
      </c>
      <c r="F149" s="206" t="s">
        <v>625</v>
      </c>
      <c r="G149" s="207" t="s">
        <v>201</v>
      </c>
      <c r="H149" s="208">
        <v>95</v>
      </c>
      <c r="I149" s="209"/>
      <c r="J149" s="210">
        <f>ROUND(I149*H149,2)</f>
        <v>0</v>
      </c>
      <c r="K149" s="206" t="s">
        <v>136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0.00010000000000000001</v>
      </c>
      <c r="R149" s="213">
        <f>Q149*H149</f>
        <v>0.0094999999999999998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137</v>
      </c>
      <c r="AT149" s="215" t="s">
        <v>132</v>
      </c>
      <c r="AU149" s="215" t="s">
        <v>84</v>
      </c>
      <c r="AY149" s="17" t="s">
        <v>130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137</v>
      </c>
      <c r="BM149" s="215" t="s">
        <v>626</v>
      </c>
    </row>
    <row r="150" s="2" customFormat="1">
      <c r="A150" s="38"/>
      <c r="B150" s="39"/>
      <c r="C150" s="40"/>
      <c r="D150" s="217" t="s">
        <v>139</v>
      </c>
      <c r="E150" s="40"/>
      <c r="F150" s="218" t="s">
        <v>627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139</v>
      </c>
      <c r="AU150" s="17" t="s">
        <v>84</v>
      </c>
    </row>
    <row r="151" s="13" customFormat="1">
      <c r="A151" s="13"/>
      <c r="B151" s="222"/>
      <c r="C151" s="223"/>
      <c r="D151" s="224" t="s">
        <v>146</v>
      </c>
      <c r="E151" s="225" t="s">
        <v>19</v>
      </c>
      <c r="F151" s="226" t="s">
        <v>628</v>
      </c>
      <c r="G151" s="223"/>
      <c r="H151" s="227">
        <v>95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146</v>
      </c>
      <c r="AU151" s="233" t="s">
        <v>84</v>
      </c>
      <c r="AV151" s="13" t="s">
        <v>84</v>
      </c>
      <c r="AW151" s="13" t="s">
        <v>35</v>
      </c>
      <c r="AX151" s="13" t="s">
        <v>82</v>
      </c>
      <c r="AY151" s="233" t="s">
        <v>130</v>
      </c>
    </row>
    <row r="152" s="2" customFormat="1" ht="21.75" customHeight="1">
      <c r="A152" s="38"/>
      <c r="B152" s="39"/>
      <c r="C152" s="204" t="s">
        <v>262</v>
      </c>
      <c r="D152" s="204" t="s">
        <v>132</v>
      </c>
      <c r="E152" s="205" t="s">
        <v>629</v>
      </c>
      <c r="F152" s="206" t="s">
        <v>630</v>
      </c>
      <c r="G152" s="207" t="s">
        <v>135</v>
      </c>
      <c r="H152" s="208">
        <v>2</v>
      </c>
      <c r="I152" s="209"/>
      <c r="J152" s="210">
        <f>ROUND(I152*H152,2)</f>
        <v>0</v>
      </c>
      <c r="K152" s="206" t="s">
        <v>136</v>
      </c>
      <c r="L152" s="44"/>
      <c r="M152" s="211" t="s">
        <v>19</v>
      </c>
      <c r="N152" s="212" t="s">
        <v>45</v>
      </c>
      <c r="O152" s="84"/>
      <c r="P152" s="213">
        <f>O152*H152</f>
        <v>0</v>
      </c>
      <c r="Q152" s="213">
        <v>0.0016000000000000001</v>
      </c>
      <c r="R152" s="213">
        <f>Q152*H152</f>
        <v>0.0032000000000000002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137</v>
      </c>
      <c r="AT152" s="215" t="s">
        <v>132</v>
      </c>
      <c r="AU152" s="215" t="s">
        <v>84</v>
      </c>
      <c r="AY152" s="17" t="s">
        <v>130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82</v>
      </c>
      <c r="BK152" s="216">
        <f>ROUND(I152*H152,2)</f>
        <v>0</v>
      </c>
      <c r="BL152" s="17" t="s">
        <v>137</v>
      </c>
      <c r="BM152" s="215" t="s">
        <v>631</v>
      </c>
    </row>
    <row r="153" s="2" customFormat="1">
      <c r="A153" s="38"/>
      <c r="B153" s="39"/>
      <c r="C153" s="40"/>
      <c r="D153" s="217" t="s">
        <v>139</v>
      </c>
      <c r="E153" s="40"/>
      <c r="F153" s="218" t="s">
        <v>632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139</v>
      </c>
      <c r="AU153" s="17" t="s">
        <v>84</v>
      </c>
    </row>
    <row r="154" s="13" customFormat="1">
      <c r="A154" s="13"/>
      <c r="B154" s="222"/>
      <c r="C154" s="223"/>
      <c r="D154" s="224" t="s">
        <v>146</v>
      </c>
      <c r="E154" s="225" t="s">
        <v>19</v>
      </c>
      <c r="F154" s="226" t="s">
        <v>633</v>
      </c>
      <c r="G154" s="223"/>
      <c r="H154" s="227">
        <v>2</v>
      </c>
      <c r="I154" s="228"/>
      <c r="J154" s="223"/>
      <c r="K154" s="223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146</v>
      </c>
      <c r="AU154" s="233" t="s">
        <v>84</v>
      </c>
      <c r="AV154" s="13" t="s">
        <v>84</v>
      </c>
      <c r="AW154" s="13" t="s">
        <v>35</v>
      </c>
      <c r="AX154" s="13" t="s">
        <v>82</v>
      </c>
      <c r="AY154" s="233" t="s">
        <v>130</v>
      </c>
    </row>
    <row r="155" s="2" customFormat="1" ht="24.15" customHeight="1">
      <c r="A155" s="38"/>
      <c r="B155" s="39"/>
      <c r="C155" s="204" t="s">
        <v>266</v>
      </c>
      <c r="D155" s="204" t="s">
        <v>132</v>
      </c>
      <c r="E155" s="205" t="s">
        <v>369</v>
      </c>
      <c r="F155" s="206" t="s">
        <v>370</v>
      </c>
      <c r="G155" s="207" t="s">
        <v>201</v>
      </c>
      <c r="H155" s="208">
        <v>89.5</v>
      </c>
      <c r="I155" s="209"/>
      <c r="J155" s="210">
        <f>ROUND(I155*H155,2)</f>
        <v>0</v>
      </c>
      <c r="K155" s="206" t="s">
        <v>136</v>
      </c>
      <c r="L155" s="44"/>
      <c r="M155" s="211" t="s">
        <v>19</v>
      </c>
      <c r="N155" s="212" t="s">
        <v>45</v>
      </c>
      <c r="O155" s="84"/>
      <c r="P155" s="213">
        <f>O155*H155</f>
        <v>0</v>
      </c>
      <c r="Q155" s="213">
        <v>0.15540000000000001</v>
      </c>
      <c r="R155" s="213">
        <f>Q155*H155</f>
        <v>13.908300000000001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137</v>
      </c>
      <c r="AT155" s="215" t="s">
        <v>132</v>
      </c>
      <c r="AU155" s="215" t="s">
        <v>84</v>
      </c>
      <c r="AY155" s="17" t="s">
        <v>130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82</v>
      </c>
      <c r="BK155" s="216">
        <f>ROUND(I155*H155,2)</f>
        <v>0</v>
      </c>
      <c r="BL155" s="17" t="s">
        <v>137</v>
      </c>
      <c r="BM155" s="215" t="s">
        <v>634</v>
      </c>
    </row>
    <row r="156" s="2" customFormat="1">
      <c r="A156" s="38"/>
      <c r="B156" s="39"/>
      <c r="C156" s="40"/>
      <c r="D156" s="217" t="s">
        <v>139</v>
      </c>
      <c r="E156" s="40"/>
      <c r="F156" s="218" t="s">
        <v>372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139</v>
      </c>
      <c r="AU156" s="17" t="s">
        <v>84</v>
      </c>
    </row>
    <row r="157" s="2" customFormat="1" ht="16.5" customHeight="1">
      <c r="A157" s="38"/>
      <c r="B157" s="39"/>
      <c r="C157" s="245" t="s">
        <v>270</v>
      </c>
      <c r="D157" s="245" t="s">
        <v>194</v>
      </c>
      <c r="E157" s="246" t="s">
        <v>374</v>
      </c>
      <c r="F157" s="247" t="s">
        <v>375</v>
      </c>
      <c r="G157" s="248" t="s">
        <v>201</v>
      </c>
      <c r="H157" s="249">
        <v>15.5</v>
      </c>
      <c r="I157" s="250"/>
      <c r="J157" s="251">
        <f>ROUND(I157*H157,2)</f>
        <v>0</v>
      </c>
      <c r="K157" s="247" t="s">
        <v>136</v>
      </c>
      <c r="L157" s="252"/>
      <c r="M157" s="253" t="s">
        <v>19</v>
      </c>
      <c r="N157" s="254" t="s">
        <v>45</v>
      </c>
      <c r="O157" s="84"/>
      <c r="P157" s="213">
        <f>O157*H157</f>
        <v>0</v>
      </c>
      <c r="Q157" s="213">
        <v>0.048300000000000003</v>
      </c>
      <c r="R157" s="213">
        <f>Q157*H157</f>
        <v>0.74865000000000004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176</v>
      </c>
      <c r="AT157" s="215" t="s">
        <v>194</v>
      </c>
      <c r="AU157" s="215" t="s">
        <v>84</v>
      </c>
      <c r="AY157" s="17" t="s">
        <v>130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82</v>
      </c>
      <c r="BK157" s="216">
        <f>ROUND(I157*H157,2)</f>
        <v>0</v>
      </c>
      <c r="BL157" s="17" t="s">
        <v>137</v>
      </c>
      <c r="BM157" s="215" t="s">
        <v>635</v>
      </c>
    </row>
    <row r="158" s="2" customFormat="1" ht="16.5" customHeight="1">
      <c r="A158" s="38"/>
      <c r="B158" s="39"/>
      <c r="C158" s="245" t="s">
        <v>274</v>
      </c>
      <c r="D158" s="245" t="s">
        <v>194</v>
      </c>
      <c r="E158" s="246" t="s">
        <v>378</v>
      </c>
      <c r="F158" s="247" t="s">
        <v>379</v>
      </c>
      <c r="G158" s="248" t="s">
        <v>201</v>
      </c>
      <c r="H158" s="249">
        <v>8</v>
      </c>
      <c r="I158" s="250"/>
      <c r="J158" s="251">
        <f>ROUND(I158*H158,2)</f>
        <v>0</v>
      </c>
      <c r="K158" s="247" t="s">
        <v>136</v>
      </c>
      <c r="L158" s="252"/>
      <c r="M158" s="253" t="s">
        <v>19</v>
      </c>
      <c r="N158" s="254" t="s">
        <v>45</v>
      </c>
      <c r="O158" s="84"/>
      <c r="P158" s="213">
        <f>O158*H158</f>
        <v>0</v>
      </c>
      <c r="Q158" s="213">
        <v>0.065670000000000006</v>
      </c>
      <c r="R158" s="213">
        <f>Q158*H158</f>
        <v>0.52536000000000005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176</v>
      </c>
      <c r="AT158" s="215" t="s">
        <v>194</v>
      </c>
      <c r="AU158" s="215" t="s">
        <v>84</v>
      </c>
      <c r="AY158" s="17" t="s">
        <v>130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82</v>
      </c>
      <c r="BK158" s="216">
        <f>ROUND(I158*H158,2)</f>
        <v>0</v>
      </c>
      <c r="BL158" s="17" t="s">
        <v>137</v>
      </c>
      <c r="BM158" s="215" t="s">
        <v>636</v>
      </c>
    </row>
    <row r="159" s="2" customFormat="1" ht="16.5" customHeight="1">
      <c r="A159" s="38"/>
      <c r="B159" s="39"/>
      <c r="C159" s="245" t="s">
        <v>280</v>
      </c>
      <c r="D159" s="245" t="s">
        <v>194</v>
      </c>
      <c r="E159" s="246" t="s">
        <v>382</v>
      </c>
      <c r="F159" s="247" t="s">
        <v>383</v>
      </c>
      <c r="G159" s="248" t="s">
        <v>201</v>
      </c>
      <c r="H159" s="249">
        <v>66</v>
      </c>
      <c r="I159" s="250"/>
      <c r="J159" s="251">
        <f>ROUND(I159*H159,2)</f>
        <v>0</v>
      </c>
      <c r="K159" s="247" t="s">
        <v>136</v>
      </c>
      <c r="L159" s="252"/>
      <c r="M159" s="253" t="s">
        <v>19</v>
      </c>
      <c r="N159" s="254" t="s">
        <v>45</v>
      </c>
      <c r="O159" s="84"/>
      <c r="P159" s="213">
        <f>O159*H159</f>
        <v>0</v>
      </c>
      <c r="Q159" s="213">
        <v>0.085000000000000006</v>
      </c>
      <c r="R159" s="213">
        <f>Q159*H159</f>
        <v>5.6100000000000003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176</v>
      </c>
      <c r="AT159" s="215" t="s">
        <v>194</v>
      </c>
      <c r="AU159" s="215" t="s">
        <v>84</v>
      </c>
      <c r="AY159" s="17" t="s">
        <v>130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82</v>
      </c>
      <c r="BK159" s="216">
        <f>ROUND(I159*H159,2)</f>
        <v>0</v>
      </c>
      <c r="BL159" s="17" t="s">
        <v>137</v>
      </c>
      <c r="BM159" s="215" t="s">
        <v>637</v>
      </c>
    </row>
    <row r="160" s="2" customFormat="1" ht="24.15" customHeight="1">
      <c r="A160" s="38"/>
      <c r="B160" s="39"/>
      <c r="C160" s="204" t="s">
        <v>285</v>
      </c>
      <c r="D160" s="204" t="s">
        <v>132</v>
      </c>
      <c r="E160" s="205" t="s">
        <v>360</v>
      </c>
      <c r="F160" s="206" t="s">
        <v>361</v>
      </c>
      <c r="G160" s="207" t="s">
        <v>201</v>
      </c>
      <c r="H160" s="208">
        <v>47.700000000000003</v>
      </c>
      <c r="I160" s="209"/>
      <c r="J160" s="210">
        <f>ROUND(I160*H160,2)</f>
        <v>0</v>
      </c>
      <c r="K160" s="206" t="s">
        <v>136</v>
      </c>
      <c r="L160" s="44"/>
      <c r="M160" s="211" t="s">
        <v>19</v>
      </c>
      <c r="N160" s="212" t="s">
        <v>45</v>
      </c>
      <c r="O160" s="84"/>
      <c r="P160" s="213">
        <f>O160*H160</f>
        <v>0</v>
      </c>
      <c r="Q160" s="213">
        <v>0.1295</v>
      </c>
      <c r="R160" s="213">
        <f>Q160*H160</f>
        <v>6.1771500000000001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137</v>
      </c>
      <c r="AT160" s="215" t="s">
        <v>132</v>
      </c>
      <c r="AU160" s="215" t="s">
        <v>84</v>
      </c>
      <c r="AY160" s="17" t="s">
        <v>130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82</v>
      </c>
      <c r="BK160" s="216">
        <f>ROUND(I160*H160,2)</f>
        <v>0</v>
      </c>
      <c r="BL160" s="17" t="s">
        <v>137</v>
      </c>
      <c r="BM160" s="215" t="s">
        <v>638</v>
      </c>
    </row>
    <row r="161" s="2" customFormat="1">
      <c r="A161" s="38"/>
      <c r="B161" s="39"/>
      <c r="C161" s="40"/>
      <c r="D161" s="217" t="s">
        <v>139</v>
      </c>
      <c r="E161" s="40"/>
      <c r="F161" s="218" t="s">
        <v>363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139</v>
      </c>
      <c r="AU161" s="17" t="s">
        <v>84</v>
      </c>
    </row>
    <row r="162" s="2" customFormat="1" ht="16.5" customHeight="1">
      <c r="A162" s="38"/>
      <c r="B162" s="39"/>
      <c r="C162" s="245" t="s">
        <v>292</v>
      </c>
      <c r="D162" s="245" t="s">
        <v>194</v>
      </c>
      <c r="E162" s="246" t="s">
        <v>639</v>
      </c>
      <c r="F162" s="247" t="s">
        <v>640</v>
      </c>
      <c r="G162" s="248" t="s">
        <v>201</v>
      </c>
      <c r="H162" s="249">
        <v>47.700000000000003</v>
      </c>
      <c r="I162" s="250"/>
      <c r="J162" s="251">
        <f>ROUND(I162*H162,2)</f>
        <v>0</v>
      </c>
      <c r="K162" s="247" t="s">
        <v>136</v>
      </c>
      <c r="L162" s="252"/>
      <c r="M162" s="253" t="s">
        <v>19</v>
      </c>
      <c r="N162" s="254" t="s">
        <v>45</v>
      </c>
      <c r="O162" s="84"/>
      <c r="P162" s="213">
        <f>O162*H162</f>
        <v>0</v>
      </c>
      <c r="Q162" s="213">
        <v>0.028000000000000001</v>
      </c>
      <c r="R162" s="213">
        <f>Q162*H162</f>
        <v>1.3356000000000001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176</v>
      </c>
      <c r="AT162" s="215" t="s">
        <v>194</v>
      </c>
      <c r="AU162" s="215" t="s">
        <v>84</v>
      </c>
      <c r="AY162" s="17" t="s">
        <v>130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82</v>
      </c>
      <c r="BK162" s="216">
        <f>ROUND(I162*H162,2)</f>
        <v>0</v>
      </c>
      <c r="BL162" s="17" t="s">
        <v>137</v>
      </c>
      <c r="BM162" s="215" t="s">
        <v>641</v>
      </c>
    </row>
    <row r="163" s="12" customFormat="1" ht="22.8" customHeight="1">
      <c r="A163" s="12"/>
      <c r="B163" s="188"/>
      <c r="C163" s="189"/>
      <c r="D163" s="190" t="s">
        <v>73</v>
      </c>
      <c r="E163" s="202" t="s">
        <v>391</v>
      </c>
      <c r="F163" s="202" t="s">
        <v>392</v>
      </c>
      <c r="G163" s="189"/>
      <c r="H163" s="189"/>
      <c r="I163" s="192"/>
      <c r="J163" s="203">
        <f>BK163</f>
        <v>0</v>
      </c>
      <c r="K163" s="189"/>
      <c r="L163" s="194"/>
      <c r="M163" s="195"/>
      <c r="N163" s="196"/>
      <c r="O163" s="196"/>
      <c r="P163" s="197">
        <f>SUM(P164:P165)</f>
        <v>0</v>
      </c>
      <c r="Q163" s="196"/>
      <c r="R163" s="197">
        <f>SUM(R164:R165)</f>
        <v>0</v>
      </c>
      <c r="S163" s="196"/>
      <c r="T163" s="198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82</v>
      </c>
      <c r="AT163" s="200" t="s">
        <v>73</v>
      </c>
      <c r="AU163" s="200" t="s">
        <v>82</v>
      </c>
      <c r="AY163" s="199" t="s">
        <v>130</v>
      </c>
      <c r="BK163" s="201">
        <f>SUM(BK164:BK165)</f>
        <v>0</v>
      </c>
    </row>
    <row r="164" s="2" customFormat="1" ht="24.15" customHeight="1">
      <c r="A164" s="38"/>
      <c r="B164" s="39"/>
      <c r="C164" s="204" t="s">
        <v>296</v>
      </c>
      <c r="D164" s="204" t="s">
        <v>132</v>
      </c>
      <c r="E164" s="205" t="s">
        <v>394</v>
      </c>
      <c r="F164" s="206" t="s">
        <v>395</v>
      </c>
      <c r="G164" s="207" t="s">
        <v>173</v>
      </c>
      <c r="H164" s="208">
        <v>87.549000000000007</v>
      </c>
      <c r="I164" s="209"/>
      <c r="J164" s="210">
        <f>ROUND(I164*H164,2)</f>
        <v>0</v>
      </c>
      <c r="K164" s="206" t="s">
        <v>136</v>
      </c>
      <c r="L164" s="44"/>
      <c r="M164" s="211" t="s">
        <v>19</v>
      </c>
      <c r="N164" s="212" t="s">
        <v>45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137</v>
      </c>
      <c r="AT164" s="215" t="s">
        <v>132</v>
      </c>
      <c r="AU164" s="215" t="s">
        <v>84</v>
      </c>
      <c r="AY164" s="17" t="s">
        <v>130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82</v>
      </c>
      <c r="BK164" s="216">
        <f>ROUND(I164*H164,2)</f>
        <v>0</v>
      </c>
      <c r="BL164" s="17" t="s">
        <v>137</v>
      </c>
      <c r="BM164" s="215" t="s">
        <v>642</v>
      </c>
    </row>
    <row r="165" s="2" customFormat="1">
      <c r="A165" s="38"/>
      <c r="B165" s="39"/>
      <c r="C165" s="40"/>
      <c r="D165" s="217" t="s">
        <v>139</v>
      </c>
      <c r="E165" s="40"/>
      <c r="F165" s="218" t="s">
        <v>397</v>
      </c>
      <c r="G165" s="40"/>
      <c r="H165" s="40"/>
      <c r="I165" s="219"/>
      <c r="J165" s="40"/>
      <c r="K165" s="40"/>
      <c r="L165" s="44"/>
      <c r="M165" s="255"/>
      <c r="N165" s="256"/>
      <c r="O165" s="257"/>
      <c r="P165" s="257"/>
      <c r="Q165" s="257"/>
      <c r="R165" s="257"/>
      <c r="S165" s="257"/>
      <c r="T165" s="25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139</v>
      </c>
      <c r="AU165" s="17" t="s">
        <v>84</v>
      </c>
    </row>
    <row r="166" s="2" customFormat="1" ht="6.96" customHeight="1">
      <c r="A166" s="3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uHQKwY6uK89kNVgS+J7CNzW4HXRj/knel5deTTXxu7ZpwFwrnoJKPn477WvlEMbd5GI8h+UGogRrMwjH+PoWtg==" hashValue="B0E4L4Ct1/ZRhimkHR+8NawqRZGdo0aZ1hACRYXuLL2E61WPi1hjudN/PDruXuq/YcRRACZAT1mm753ygZLFew==" algorithmName="SHA-512" password="CC35"/>
  <autoFilter ref="C83:K16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121151113"/>
    <hyperlink ref="F90" r:id="rId2" display="https://podminky.urs.cz/item/CS_URS_2023_01/122552204"/>
    <hyperlink ref="F96" r:id="rId3" display="https://podminky.urs.cz/item/CS_URS_2023_01/162751117"/>
    <hyperlink ref="F102" r:id="rId4" display="https://podminky.urs.cz/item/CS_URS_2023_01/171201231"/>
    <hyperlink ref="F104" r:id="rId5" display="https://podminky.urs.cz/item/CS_URS_2023_01/181152302"/>
    <hyperlink ref="F106" r:id="rId6" display="https://podminky.urs.cz/item/CS_URS_2023_01/181311103"/>
    <hyperlink ref="F109" r:id="rId7" display="https://podminky.urs.cz/item/CS_URS_2023_01/564841111"/>
    <hyperlink ref="F111" r:id="rId8" display="https://podminky.urs.cz/item/CS_URS_2023_01/564851111"/>
    <hyperlink ref="F116" r:id="rId9" display="https://podminky.urs.cz/item/CS_URS_2023_01/564971315"/>
    <hyperlink ref="F119" r:id="rId10" display="https://podminky.urs.cz/item/CS_URS_2023_01/596212223"/>
    <hyperlink ref="F130" r:id="rId11" display="https://podminky.urs.cz/item/CS_URS_2023_01/596412212"/>
    <hyperlink ref="F136" r:id="rId12" display="https://podminky.urs.cz/item/CS_URS_2023_01/914111111"/>
    <hyperlink ref="F142" r:id="rId13" display="https://podminky.urs.cz/item/CS_URS_2023_01/914511112"/>
    <hyperlink ref="F147" r:id="rId14" display="https://podminky.urs.cz/item/CS_URS_2023_01/915111111"/>
    <hyperlink ref="F150" r:id="rId15" display="https://podminky.urs.cz/item/CS_URS_2023_01/915111115"/>
    <hyperlink ref="F153" r:id="rId16" display="https://podminky.urs.cz/item/CS_URS_2023_01/915231111"/>
    <hyperlink ref="F156" r:id="rId17" display="https://podminky.urs.cz/item/CS_URS_2023_01/916131213"/>
    <hyperlink ref="F161" r:id="rId18" display="https://podminky.urs.cz/item/CS_URS_2023_01/916231213"/>
    <hyperlink ref="F165" r:id="rId19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643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ROUND((SUM(BE84:BE106)),  2)</f>
        <v>0</v>
      </c>
      <c r="G33" s="38"/>
      <c r="H33" s="38"/>
      <c r="I33" s="148">
        <v>0.20999999999999999</v>
      </c>
      <c r="J33" s="147">
        <f>ROUND(((SUM(BE84:BE106))*I33),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ROUND((SUM(BF84:BF106)),  2)</f>
        <v>0</v>
      </c>
      <c r="G34" s="38"/>
      <c r="H34" s="38"/>
      <c r="I34" s="148">
        <v>0.14999999999999999</v>
      </c>
      <c r="J34" s="147">
        <f>ROUND(((SUM(BF84:BF106))*I34),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ROUND((SUM(BG84:BG106)),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ROUND((SUM(BH84:BH106)),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ROUND((SUM(BI84:BI106)),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100-6 - VON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644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645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646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647</v>
      </c>
      <c r="E63" s="174"/>
      <c r="F63" s="174"/>
      <c r="G63" s="174"/>
      <c r="H63" s="174"/>
      <c r="I63" s="174"/>
      <c r="J63" s="175">
        <f>J99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648</v>
      </c>
      <c r="E64" s="174"/>
      <c r="F64" s="174"/>
      <c r="G64" s="174"/>
      <c r="H64" s="174"/>
      <c r="I64" s="174"/>
      <c r="J64" s="175">
        <f>J102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PRŮMYSLOVÁ A OBYTNÁ ZÓNA , LOKALITA SYLVÁROV-2021.12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100-6 - VON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Dvůr Králové nad Labem</v>
      </c>
      <c r="G78" s="40"/>
      <c r="H78" s="40"/>
      <c r="I78" s="32" t="s">
        <v>23</v>
      </c>
      <c r="J78" s="72" t="str">
        <f>IF(J12="","",J12)</f>
        <v>6. 6. 2021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Dvůr Králové nad Labem</v>
      </c>
      <c r="G80" s="40"/>
      <c r="H80" s="40"/>
      <c r="I80" s="32" t="s">
        <v>32</v>
      </c>
      <c r="J80" s="36" t="str">
        <f>E21</f>
        <v>Daniel Kadavý, projektová činnost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116</v>
      </c>
      <c r="D83" s="180" t="s">
        <v>59</v>
      </c>
      <c r="E83" s="180" t="s">
        <v>55</v>
      </c>
      <c r="F83" s="180" t="s">
        <v>56</v>
      </c>
      <c r="G83" s="180" t="s">
        <v>117</v>
      </c>
      <c r="H83" s="180" t="s">
        <v>118</v>
      </c>
      <c r="I83" s="180" t="s">
        <v>119</v>
      </c>
      <c r="J83" s="180" t="s">
        <v>106</v>
      </c>
      <c r="K83" s="181" t="s">
        <v>120</v>
      </c>
      <c r="L83" s="182"/>
      <c r="M83" s="92" t="s">
        <v>19</v>
      </c>
      <c r="N83" s="93" t="s">
        <v>44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107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73</v>
      </c>
      <c r="E85" s="191" t="s">
        <v>649</v>
      </c>
      <c r="F85" s="191" t="s">
        <v>650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P86+P92+P99+P102</f>
        <v>0</v>
      </c>
      <c r="Q85" s="196"/>
      <c r="R85" s="197">
        <f>R86+R92+R99+R102</f>
        <v>0</v>
      </c>
      <c r="S85" s="196"/>
      <c r="T85" s="198">
        <f>T86+T92+T99+T102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160</v>
      </c>
      <c r="AT85" s="200" t="s">
        <v>73</v>
      </c>
      <c r="AU85" s="200" t="s">
        <v>74</v>
      </c>
      <c r="AY85" s="199" t="s">
        <v>130</v>
      </c>
      <c r="BK85" s="201">
        <f>BK86+BK92+BK99+BK102</f>
        <v>0</v>
      </c>
    </row>
    <row r="86" s="12" customFormat="1" ht="22.8" customHeight="1">
      <c r="A86" s="12"/>
      <c r="B86" s="188"/>
      <c r="C86" s="189"/>
      <c r="D86" s="190" t="s">
        <v>73</v>
      </c>
      <c r="E86" s="202" t="s">
        <v>651</v>
      </c>
      <c r="F86" s="202" t="s">
        <v>652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SUM(P87:P91)</f>
        <v>0</v>
      </c>
      <c r="Q86" s="196"/>
      <c r="R86" s="197">
        <f>SUM(R87:R91)</f>
        <v>0</v>
      </c>
      <c r="S86" s="196"/>
      <c r="T86" s="198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160</v>
      </c>
      <c r="AT86" s="200" t="s">
        <v>73</v>
      </c>
      <c r="AU86" s="200" t="s">
        <v>82</v>
      </c>
      <c r="AY86" s="199" t="s">
        <v>130</v>
      </c>
      <c r="BK86" s="201">
        <f>SUM(BK87:BK91)</f>
        <v>0</v>
      </c>
    </row>
    <row r="87" s="2" customFormat="1" ht="16.5" customHeight="1">
      <c r="A87" s="38"/>
      <c r="B87" s="39"/>
      <c r="C87" s="204" t="s">
        <v>82</v>
      </c>
      <c r="D87" s="204" t="s">
        <v>132</v>
      </c>
      <c r="E87" s="205" t="s">
        <v>653</v>
      </c>
      <c r="F87" s="206" t="s">
        <v>654</v>
      </c>
      <c r="G87" s="207" t="s">
        <v>655</v>
      </c>
      <c r="H87" s="208">
        <v>2</v>
      </c>
      <c r="I87" s="209"/>
      <c r="J87" s="210">
        <f>ROUND(I87*H87,2)</f>
        <v>0</v>
      </c>
      <c r="K87" s="206" t="s">
        <v>136</v>
      </c>
      <c r="L87" s="44"/>
      <c r="M87" s="211" t="s">
        <v>19</v>
      </c>
      <c r="N87" s="212" t="s">
        <v>45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656</v>
      </c>
      <c r="AT87" s="215" t="s">
        <v>132</v>
      </c>
      <c r="AU87" s="215" t="s">
        <v>84</v>
      </c>
      <c r="AY87" s="17" t="s">
        <v>130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82</v>
      </c>
      <c r="BK87" s="216">
        <f>ROUND(I87*H87,2)</f>
        <v>0</v>
      </c>
      <c r="BL87" s="17" t="s">
        <v>656</v>
      </c>
      <c r="BM87" s="215" t="s">
        <v>657</v>
      </c>
    </row>
    <row r="88" s="2" customFormat="1">
      <c r="A88" s="38"/>
      <c r="B88" s="39"/>
      <c r="C88" s="40"/>
      <c r="D88" s="217" t="s">
        <v>139</v>
      </c>
      <c r="E88" s="40"/>
      <c r="F88" s="218" t="s">
        <v>658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139</v>
      </c>
      <c r="AU88" s="17" t="s">
        <v>84</v>
      </c>
    </row>
    <row r="89" s="2" customFormat="1">
      <c r="A89" s="38"/>
      <c r="B89" s="39"/>
      <c r="C89" s="40"/>
      <c r="D89" s="224" t="s">
        <v>659</v>
      </c>
      <c r="E89" s="40"/>
      <c r="F89" s="261" t="s">
        <v>660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659</v>
      </c>
      <c r="AU89" s="17" t="s">
        <v>84</v>
      </c>
    </row>
    <row r="90" s="2" customFormat="1" ht="16.5" customHeight="1">
      <c r="A90" s="38"/>
      <c r="B90" s="39"/>
      <c r="C90" s="204" t="s">
        <v>84</v>
      </c>
      <c r="D90" s="204" t="s">
        <v>132</v>
      </c>
      <c r="E90" s="205" t="s">
        <v>661</v>
      </c>
      <c r="F90" s="206" t="s">
        <v>662</v>
      </c>
      <c r="G90" s="207" t="s">
        <v>655</v>
      </c>
      <c r="H90" s="208">
        <v>1</v>
      </c>
      <c r="I90" s="209"/>
      <c r="J90" s="210">
        <f>ROUND(I90*H90,2)</f>
        <v>0</v>
      </c>
      <c r="K90" s="206" t="s">
        <v>136</v>
      </c>
      <c r="L90" s="44"/>
      <c r="M90" s="211" t="s">
        <v>19</v>
      </c>
      <c r="N90" s="212" t="s">
        <v>45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656</v>
      </c>
      <c r="AT90" s="215" t="s">
        <v>132</v>
      </c>
      <c r="AU90" s="215" t="s">
        <v>84</v>
      </c>
      <c r="AY90" s="17" t="s">
        <v>130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82</v>
      </c>
      <c r="BK90" s="216">
        <f>ROUND(I90*H90,2)</f>
        <v>0</v>
      </c>
      <c r="BL90" s="17" t="s">
        <v>656</v>
      </c>
      <c r="BM90" s="215" t="s">
        <v>663</v>
      </c>
    </row>
    <row r="91" s="2" customFormat="1">
      <c r="A91" s="38"/>
      <c r="B91" s="39"/>
      <c r="C91" s="40"/>
      <c r="D91" s="217" t="s">
        <v>139</v>
      </c>
      <c r="E91" s="40"/>
      <c r="F91" s="218" t="s">
        <v>664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139</v>
      </c>
      <c r="AU91" s="17" t="s">
        <v>84</v>
      </c>
    </row>
    <row r="92" s="12" customFormat="1" ht="22.8" customHeight="1">
      <c r="A92" s="12"/>
      <c r="B92" s="188"/>
      <c r="C92" s="189"/>
      <c r="D92" s="190" t="s">
        <v>73</v>
      </c>
      <c r="E92" s="202" t="s">
        <v>665</v>
      </c>
      <c r="F92" s="202" t="s">
        <v>666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SUM(P93:P98)</f>
        <v>0</v>
      </c>
      <c r="Q92" s="196"/>
      <c r="R92" s="197">
        <f>SUM(R93:R98)</f>
        <v>0</v>
      </c>
      <c r="S92" s="196"/>
      <c r="T92" s="198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160</v>
      </c>
      <c r="AT92" s="200" t="s">
        <v>73</v>
      </c>
      <c r="AU92" s="200" t="s">
        <v>82</v>
      </c>
      <c r="AY92" s="199" t="s">
        <v>130</v>
      </c>
      <c r="BK92" s="201">
        <f>SUM(BK93:BK98)</f>
        <v>0</v>
      </c>
    </row>
    <row r="93" s="2" customFormat="1" ht="16.5" customHeight="1">
      <c r="A93" s="38"/>
      <c r="B93" s="39"/>
      <c r="C93" s="204" t="s">
        <v>150</v>
      </c>
      <c r="D93" s="204" t="s">
        <v>132</v>
      </c>
      <c r="E93" s="205" t="s">
        <v>667</v>
      </c>
      <c r="F93" s="206" t="s">
        <v>668</v>
      </c>
      <c r="G93" s="207" t="s">
        <v>655</v>
      </c>
      <c r="H93" s="208">
        <v>1</v>
      </c>
      <c r="I93" s="209"/>
      <c r="J93" s="210">
        <f>ROUND(I93*H93,2)</f>
        <v>0</v>
      </c>
      <c r="K93" s="206" t="s">
        <v>136</v>
      </c>
      <c r="L93" s="44"/>
      <c r="M93" s="211" t="s">
        <v>19</v>
      </c>
      <c r="N93" s="212" t="s">
        <v>45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656</v>
      </c>
      <c r="AT93" s="215" t="s">
        <v>132</v>
      </c>
      <c r="AU93" s="215" t="s">
        <v>84</v>
      </c>
      <c r="AY93" s="17" t="s">
        <v>130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82</v>
      </c>
      <c r="BK93" s="216">
        <f>ROUND(I93*H93,2)</f>
        <v>0</v>
      </c>
      <c r="BL93" s="17" t="s">
        <v>656</v>
      </c>
      <c r="BM93" s="215" t="s">
        <v>669</v>
      </c>
    </row>
    <row r="94" s="2" customFormat="1">
      <c r="A94" s="38"/>
      <c r="B94" s="39"/>
      <c r="C94" s="40"/>
      <c r="D94" s="217" t="s">
        <v>139</v>
      </c>
      <c r="E94" s="40"/>
      <c r="F94" s="218" t="s">
        <v>670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139</v>
      </c>
      <c r="AU94" s="17" t="s">
        <v>84</v>
      </c>
    </row>
    <row r="95" s="2" customFormat="1" ht="16.5" customHeight="1">
      <c r="A95" s="38"/>
      <c r="B95" s="39"/>
      <c r="C95" s="204" t="s">
        <v>137</v>
      </c>
      <c r="D95" s="204" t="s">
        <v>132</v>
      </c>
      <c r="E95" s="205" t="s">
        <v>671</v>
      </c>
      <c r="F95" s="206" t="s">
        <v>672</v>
      </c>
      <c r="G95" s="207" t="s">
        <v>655</v>
      </c>
      <c r="H95" s="208">
        <v>1</v>
      </c>
      <c r="I95" s="209"/>
      <c r="J95" s="210">
        <f>ROUND(I95*H95,2)</f>
        <v>0</v>
      </c>
      <c r="K95" s="206" t="s">
        <v>136</v>
      </c>
      <c r="L95" s="44"/>
      <c r="M95" s="211" t="s">
        <v>19</v>
      </c>
      <c r="N95" s="212" t="s">
        <v>45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656</v>
      </c>
      <c r="AT95" s="215" t="s">
        <v>132</v>
      </c>
      <c r="AU95" s="215" t="s">
        <v>84</v>
      </c>
      <c r="AY95" s="17" t="s">
        <v>130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82</v>
      </c>
      <c r="BK95" s="216">
        <f>ROUND(I95*H95,2)</f>
        <v>0</v>
      </c>
      <c r="BL95" s="17" t="s">
        <v>656</v>
      </c>
      <c r="BM95" s="215" t="s">
        <v>673</v>
      </c>
    </row>
    <row r="96" s="2" customFormat="1">
      <c r="A96" s="38"/>
      <c r="B96" s="39"/>
      <c r="C96" s="40"/>
      <c r="D96" s="217" t="s">
        <v>139</v>
      </c>
      <c r="E96" s="40"/>
      <c r="F96" s="218" t="s">
        <v>674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139</v>
      </c>
      <c r="AU96" s="17" t="s">
        <v>84</v>
      </c>
    </row>
    <row r="97" s="2" customFormat="1" ht="16.5" customHeight="1">
      <c r="A97" s="38"/>
      <c r="B97" s="39"/>
      <c r="C97" s="204" t="s">
        <v>160</v>
      </c>
      <c r="D97" s="204" t="s">
        <v>132</v>
      </c>
      <c r="E97" s="205" t="s">
        <v>675</v>
      </c>
      <c r="F97" s="206" t="s">
        <v>676</v>
      </c>
      <c r="G97" s="207" t="s">
        <v>655</v>
      </c>
      <c r="H97" s="208">
        <v>1</v>
      </c>
      <c r="I97" s="209"/>
      <c r="J97" s="210">
        <f>ROUND(I97*H97,2)</f>
        <v>0</v>
      </c>
      <c r="K97" s="206" t="s">
        <v>136</v>
      </c>
      <c r="L97" s="44"/>
      <c r="M97" s="211" t="s">
        <v>19</v>
      </c>
      <c r="N97" s="212" t="s">
        <v>45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656</v>
      </c>
      <c r="AT97" s="215" t="s">
        <v>132</v>
      </c>
      <c r="AU97" s="215" t="s">
        <v>84</v>
      </c>
      <c r="AY97" s="17" t="s">
        <v>130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82</v>
      </c>
      <c r="BK97" s="216">
        <f>ROUND(I97*H97,2)</f>
        <v>0</v>
      </c>
      <c r="BL97" s="17" t="s">
        <v>656</v>
      </c>
      <c r="BM97" s="215" t="s">
        <v>677</v>
      </c>
    </row>
    <row r="98" s="2" customFormat="1">
      <c r="A98" s="38"/>
      <c r="B98" s="39"/>
      <c r="C98" s="40"/>
      <c r="D98" s="217" t="s">
        <v>139</v>
      </c>
      <c r="E98" s="40"/>
      <c r="F98" s="218" t="s">
        <v>678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139</v>
      </c>
      <c r="AU98" s="17" t="s">
        <v>84</v>
      </c>
    </row>
    <row r="99" s="12" customFormat="1" ht="22.8" customHeight="1">
      <c r="A99" s="12"/>
      <c r="B99" s="188"/>
      <c r="C99" s="189"/>
      <c r="D99" s="190" t="s">
        <v>73</v>
      </c>
      <c r="E99" s="202" t="s">
        <v>679</v>
      </c>
      <c r="F99" s="202" t="s">
        <v>680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SUM(P100:P101)</f>
        <v>0</v>
      </c>
      <c r="Q99" s="196"/>
      <c r="R99" s="197">
        <f>SUM(R100:R101)</f>
        <v>0</v>
      </c>
      <c r="S99" s="196"/>
      <c r="T99" s="198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160</v>
      </c>
      <c r="AT99" s="200" t="s">
        <v>73</v>
      </c>
      <c r="AU99" s="200" t="s">
        <v>82</v>
      </c>
      <c r="AY99" s="199" t="s">
        <v>130</v>
      </c>
      <c r="BK99" s="201">
        <f>SUM(BK100:BK101)</f>
        <v>0</v>
      </c>
    </row>
    <row r="100" s="2" customFormat="1" ht="16.5" customHeight="1">
      <c r="A100" s="38"/>
      <c r="B100" s="39"/>
      <c r="C100" s="204" t="s">
        <v>165</v>
      </c>
      <c r="D100" s="204" t="s">
        <v>132</v>
      </c>
      <c r="E100" s="205" t="s">
        <v>681</v>
      </c>
      <c r="F100" s="206" t="s">
        <v>682</v>
      </c>
      <c r="G100" s="207" t="s">
        <v>655</v>
      </c>
      <c r="H100" s="208">
        <v>12</v>
      </c>
      <c r="I100" s="209"/>
      <c r="J100" s="210">
        <f>ROUND(I100*H100,2)</f>
        <v>0</v>
      </c>
      <c r="K100" s="206" t="s">
        <v>136</v>
      </c>
      <c r="L100" s="44"/>
      <c r="M100" s="211" t="s">
        <v>19</v>
      </c>
      <c r="N100" s="212" t="s">
        <v>45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656</v>
      </c>
      <c r="AT100" s="215" t="s">
        <v>132</v>
      </c>
      <c r="AU100" s="215" t="s">
        <v>84</v>
      </c>
      <c r="AY100" s="17" t="s">
        <v>130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82</v>
      </c>
      <c r="BK100" s="216">
        <f>ROUND(I100*H100,2)</f>
        <v>0</v>
      </c>
      <c r="BL100" s="17" t="s">
        <v>656</v>
      </c>
      <c r="BM100" s="215" t="s">
        <v>683</v>
      </c>
    </row>
    <row r="101" s="2" customFormat="1">
      <c r="A101" s="38"/>
      <c r="B101" s="39"/>
      <c r="C101" s="40"/>
      <c r="D101" s="217" t="s">
        <v>139</v>
      </c>
      <c r="E101" s="40"/>
      <c r="F101" s="218" t="s">
        <v>684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139</v>
      </c>
      <c r="AU101" s="17" t="s">
        <v>84</v>
      </c>
    </row>
    <row r="102" s="12" customFormat="1" ht="22.8" customHeight="1">
      <c r="A102" s="12"/>
      <c r="B102" s="188"/>
      <c r="C102" s="189"/>
      <c r="D102" s="190" t="s">
        <v>73</v>
      </c>
      <c r="E102" s="202" t="s">
        <v>685</v>
      </c>
      <c r="F102" s="202" t="s">
        <v>686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SUM(P103:P106)</f>
        <v>0</v>
      </c>
      <c r="Q102" s="196"/>
      <c r="R102" s="197">
        <f>SUM(R103:R106)</f>
        <v>0</v>
      </c>
      <c r="S102" s="196"/>
      <c r="T102" s="198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160</v>
      </c>
      <c r="AT102" s="200" t="s">
        <v>73</v>
      </c>
      <c r="AU102" s="200" t="s">
        <v>82</v>
      </c>
      <c r="AY102" s="199" t="s">
        <v>130</v>
      </c>
      <c r="BK102" s="201">
        <f>SUM(BK103:BK106)</f>
        <v>0</v>
      </c>
    </row>
    <row r="103" s="2" customFormat="1" ht="16.5" customHeight="1">
      <c r="A103" s="38"/>
      <c r="B103" s="39"/>
      <c r="C103" s="204" t="s">
        <v>170</v>
      </c>
      <c r="D103" s="204" t="s">
        <v>132</v>
      </c>
      <c r="E103" s="205" t="s">
        <v>687</v>
      </c>
      <c r="F103" s="206" t="s">
        <v>688</v>
      </c>
      <c r="G103" s="207" t="s">
        <v>655</v>
      </c>
      <c r="H103" s="208">
        <v>1</v>
      </c>
      <c r="I103" s="209"/>
      <c r="J103" s="210">
        <f>ROUND(I103*H103,2)</f>
        <v>0</v>
      </c>
      <c r="K103" s="206" t="s">
        <v>136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656</v>
      </c>
      <c r="AT103" s="215" t="s">
        <v>132</v>
      </c>
      <c r="AU103" s="215" t="s">
        <v>84</v>
      </c>
      <c r="AY103" s="17" t="s">
        <v>130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656</v>
      </c>
      <c r="BM103" s="215" t="s">
        <v>689</v>
      </c>
    </row>
    <row r="104" s="2" customFormat="1">
      <c r="A104" s="38"/>
      <c r="B104" s="39"/>
      <c r="C104" s="40"/>
      <c r="D104" s="217" t="s">
        <v>139</v>
      </c>
      <c r="E104" s="40"/>
      <c r="F104" s="218" t="s">
        <v>690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139</v>
      </c>
      <c r="AU104" s="17" t="s">
        <v>84</v>
      </c>
    </row>
    <row r="105" s="2" customFormat="1" ht="16.5" customHeight="1">
      <c r="A105" s="38"/>
      <c r="B105" s="39"/>
      <c r="C105" s="204" t="s">
        <v>181</v>
      </c>
      <c r="D105" s="204" t="s">
        <v>132</v>
      </c>
      <c r="E105" s="205" t="s">
        <v>691</v>
      </c>
      <c r="F105" s="206" t="s">
        <v>692</v>
      </c>
      <c r="G105" s="207" t="s">
        <v>693</v>
      </c>
      <c r="H105" s="208">
        <v>1</v>
      </c>
      <c r="I105" s="209"/>
      <c r="J105" s="210">
        <f>ROUND(I105*H105,2)</f>
        <v>0</v>
      </c>
      <c r="K105" s="206" t="s">
        <v>289</v>
      </c>
      <c r="L105" s="44"/>
      <c r="M105" s="211" t="s">
        <v>19</v>
      </c>
      <c r="N105" s="212" t="s">
        <v>45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656</v>
      </c>
      <c r="AT105" s="215" t="s">
        <v>132</v>
      </c>
      <c r="AU105" s="215" t="s">
        <v>84</v>
      </c>
      <c r="AY105" s="17" t="s">
        <v>130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82</v>
      </c>
      <c r="BK105" s="216">
        <f>ROUND(I105*H105,2)</f>
        <v>0</v>
      </c>
      <c r="BL105" s="17" t="s">
        <v>656</v>
      </c>
      <c r="BM105" s="215" t="s">
        <v>694</v>
      </c>
    </row>
    <row r="106" s="2" customFormat="1">
      <c r="A106" s="38"/>
      <c r="B106" s="39"/>
      <c r="C106" s="40"/>
      <c r="D106" s="217" t="s">
        <v>139</v>
      </c>
      <c r="E106" s="40"/>
      <c r="F106" s="218" t="s">
        <v>695</v>
      </c>
      <c r="G106" s="40"/>
      <c r="H106" s="40"/>
      <c r="I106" s="219"/>
      <c r="J106" s="40"/>
      <c r="K106" s="40"/>
      <c r="L106" s="44"/>
      <c r="M106" s="255"/>
      <c r="N106" s="256"/>
      <c r="O106" s="257"/>
      <c r="P106" s="257"/>
      <c r="Q106" s="257"/>
      <c r="R106" s="257"/>
      <c r="S106" s="257"/>
      <c r="T106" s="25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139</v>
      </c>
      <c r="AU106" s="17" t="s">
        <v>84</v>
      </c>
    </row>
    <row r="107" s="2" customFormat="1" ht="6.96" customHeight="1">
      <c r="A107" s="38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44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sheet="1" autoFilter="0" formatColumns="0" formatRows="0" objects="1" scenarios="1" spinCount="100000" saltValue="JC0nEETzpYhX2JHUw2B0ddvKfMT+dHu+JU4pupibSJ/9XZP6/RxvTyYF6A+4wdAvJudFa8mcuQ81us/G85LM0g==" hashValue="EcJxURXtabTM8hG9BW6wJTs8xX4rYtIciJ/ODDFgbYoONdhULFLt/elpT1V4AMEvYDh8WrpCBOkxWhOffze7dQ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012002000"/>
    <hyperlink ref="F91" r:id="rId2" display="https://podminky.urs.cz/item/CS_URS_2023_01/013254000"/>
    <hyperlink ref="F94" r:id="rId3" display="https://podminky.urs.cz/item/CS_URS_2023_01/031002000"/>
    <hyperlink ref="F96" r:id="rId4" display="https://podminky.urs.cz/item/CS_URS_2023_01/032002000"/>
    <hyperlink ref="F98" r:id="rId5" display="https://podminky.urs.cz/item/CS_URS_2023_01/039002000"/>
    <hyperlink ref="F101" r:id="rId6" display="https://podminky.urs.cz/item/CS_URS_2023_01/043154000"/>
    <hyperlink ref="F104" r:id="rId7" display="https://podminky.urs.cz/item/CS_URS_2023_01/072103001"/>
    <hyperlink ref="F106" r:id="rId8" display="https://podminky.urs.cz/item/CS_URS_2021_02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696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ROUND((SUM(BE81:BE103)),  2)</f>
        <v>0</v>
      </c>
      <c r="G33" s="38"/>
      <c r="H33" s="38"/>
      <c r="I33" s="148">
        <v>0.20999999999999999</v>
      </c>
      <c r="J33" s="147">
        <f>ROUND(((SUM(BE81:BE103))*I33),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ROUND((SUM(BF81:BF103)),  2)</f>
        <v>0</v>
      </c>
      <c r="G34" s="38"/>
      <c r="H34" s="38"/>
      <c r="I34" s="148">
        <v>0.14999999999999999</v>
      </c>
      <c r="J34" s="147">
        <f>ROUND(((SUM(BF81:BF103))*I34),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ROUND((SUM(BG81:BG103)),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ROUND((SUM(BH81:BH103)),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ROUND((SUM(BI81:BI103)),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100-5 - Sadové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MALÁ PRŮMYSLOVÁ A OBYTNÁ ZÓNA , LOKALITA SYLVÁROV-2021.12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100-5 - Sadové úpravy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Dvůr Králové nad Labem</v>
      </c>
      <c r="G75" s="40"/>
      <c r="H75" s="40"/>
      <c r="I75" s="32" t="s">
        <v>23</v>
      </c>
      <c r="J75" s="72" t="str">
        <f>IF(J12="","",J12)</f>
        <v>6. 6. 2021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Město Dvůr Králové nad Labem</v>
      </c>
      <c r="G77" s="40"/>
      <c r="H77" s="40"/>
      <c r="I77" s="32" t="s">
        <v>32</v>
      </c>
      <c r="J77" s="36" t="str">
        <f>E21</f>
        <v>Daniel Kadavý, projektová činnost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116</v>
      </c>
      <c r="D80" s="180" t="s">
        <v>59</v>
      </c>
      <c r="E80" s="180" t="s">
        <v>55</v>
      </c>
      <c r="F80" s="180" t="s">
        <v>56</v>
      </c>
      <c r="G80" s="180" t="s">
        <v>117</v>
      </c>
      <c r="H80" s="180" t="s">
        <v>118</v>
      </c>
      <c r="I80" s="180" t="s">
        <v>119</v>
      </c>
      <c r="J80" s="180" t="s">
        <v>106</v>
      </c>
      <c r="K80" s="181" t="s">
        <v>120</v>
      </c>
      <c r="L80" s="182"/>
      <c r="M80" s="92" t="s">
        <v>19</v>
      </c>
      <c r="N80" s="93" t="s">
        <v>44</v>
      </c>
      <c r="O80" s="93" t="s">
        <v>121</v>
      </c>
      <c r="P80" s="93" t="s">
        <v>122</v>
      </c>
      <c r="Q80" s="93" t="s">
        <v>123</v>
      </c>
      <c r="R80" s="93" t="s">
        <v>124</v>
      </c>
      <c r="S80" s="93" t="s">
        <v>125</v>
      </c>
      <c r="T80" s="94" t="s">
        <v>126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127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22.725820000000002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73</v>
      </c>
      <c r="AU81" s="17" t="s">
        <v>107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128</v>
      </c>
      <c r="F82" s="191" t="s">
        <v>129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22.725820000000002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82</v>
      </c>
      <c r="AT82" s="200" t="s">
        <v>73</v>
      </c>
      <c r="AU82" s="200" t="s">
        <v>74</v>
      </c>
      <c r="AY82" s="199" t="s">
        <v>130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73</v>
      </c>
      <c r="E83" s="202" t="s">
        <v>82</v>
      </c>
      <c r="F83" s="202" t="s">
        <v>131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SUM(P84:P103)</f>
        <v>0</v>
      </c>
      <c r="Q83" s="196"/>
      <c r="R83" s="197">
        <f>SUM(R84:R103)</f>
        <v>22.725820000000002</v>
      </c>
      <c r="S83" s="196"/>
      <c r="T83" s="198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82</v>
      </c>
      <c r="AT83" s="200" t="s">
        <v>73</v>
      </c>
      <c r="AU83" s="200" t="s">
        <v>82</v>
      </c>
      <c r="AY83" s="199" t="s">
        <v>130</v>
      </c>
      <c r="BK83" s="201">
        <f>SUM(BK84:BK103)</f>
        <v>0</v>
      </c>
    </row>
    <row r="84" s="2" customFormat="1" ht="24.15" customHeight="1">
      <c r="A84" s="38"/>
      <c r="B84" s="39"/>
      <c r="C84" s="204" t="s">
        <v>82</v>
      </c>
      <c r="D84" s="204" t="s">
        <v>132</v>
      </c>
      <c r="E84" s="205" t="s">
        <v>697</v>
      </c>
      <c r="F84" s="206" t="s">
        <v>698</v>
      </c>
      <c r="G84" s="207" t="s">
        <v>135</v>
      </c>
      <c r="H84" s="208">
        <v>1867</v>
      </c>
      <c r="I84" s="209"/>
      <c r="J84" s="210">
        <f>ROUND(I84*H84,2)</f>
        <v>0</v>
      </c>
      <c r="K84" s="206" t="s">
        <v>136</v>
      </c>
      <c r="L84" s="44"/>
      <c r="M84" s="211" t="s">
        <v>19</v>
      </c>
      <c r="N84" s="212" t="s">
        <v>45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137</v>
      </c>
      <c r="AT84" s="215" t="s">
        <v>132</v>
      </c>
      <c r="AU84" s="215" t="s">
        <v>84</v>
      </c>
      <c r="AY84" s="17" t="s">
        <v>130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82</v>
      </c>
      <c r="BK84" s="216">
        <f>ROUND(I84*H84,2)</f>
        <v>0</v>
      </c>
      <c r="BL84" s="17" t="s">
        <v>137</v>
      </c>
      <c r="BM84" s="215" t="s">
        <v>699</v>
      </c>
    </row>
    <row r="85" s="2" customFormat="1">
      <c r="A85" s="38"/>
      <c r="B85" s="39"/>
      <c r="C85" s="40"/>
      <c r="D85" s="217" t="s">
        <v>139</v>
      </c>
      <c r="E85" s="40"/>
      <c r="F85" s="218" t="s">
        <v>700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139</v>
      </c>
      <c r="AU85" s="17" t="s">
        <v>84</v>
      </c>
    </row>
    <row r="86" s="2" customFormat="1" ht="16.5" customHeight="1">
      <c r="A86" s="38"/>
      <c r="B86" s="39"/>
      <c r="C86" s="245" t="s">
        <v>84</v>
      </c>
      <c r="D86" s="245" t="s">
        <v>194</v>
      </c>
      <c r="E86" s="246" t="s">
        <v>701</v>
      </c>
      <c r="F86" s="247" t="s">
        <v>702</v>
      </c>
      <c r="G86" s="248" t="s">
        <v>703</v>
      </c>
      <c r="H86" s="249">
        <v>37.340000000000003</v>
      </c>
      <c r="I86" s="250"/>
      <c r="J86" s="251">
        <f>ROUND(I86*H86,2)</f>
        <v>0</v>
      </c>
      <c r="K86" s="247" t="s">
        <v>136</v>
      </c>
      <c r="L86" s="252"/>
      <c r="M86" s="253" t="s">
        <v>19</v>
      </c>
      <c r="N86" s="254" t="s">
        <v>45</v>
      </c>
      <c r="O86" s="84"/>
      <c r="P86" s="213">
        <f>O86*H86</f>
        <v>0</v>
      </c>
      <c r="Q86" s="213">
        <v>0.001</v>
      </c>
      <c r="R86" s="213">
        <f>Q86*H86</f>
        <v>0.037340000000000005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176</v>
      </c>
      <c r="AT86" s="215" t="s">
        <v>194</v>
      </c>
      <c r="AU86" s="215" t="s">
        <v>84</v>
      </c>
      <c r="AY86" s="17" t="s">
        <v>130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82</v>
      </c>
      <c r="BK86" s="216">
        <f>ROUND(I86*H86,2)</f>
        <v>0</v>
      </c>
      <c r="BL86" s="17" t="s">
        <v>137</v>
      </c>
      <c r="BM86" s="215" t="s">
        <v>704</v>
      </c>
    </row>
    <row r="87" s="13" customFormat="1">
      <c r="A87" s="13"/>
      <c r="B87" s="222"/>
      <c r="C87" s="223"/>
      <c r="D87" s="224" t="s">
        <v>146</v>
      </c>
      <c r="E87" s="223"/>
      <c r="F87" s="226" t="s">
        <v>705</v>
      </c>
      <c r="G87" s="223"/>
      <c r="H87" s="227">
        <v>37.340000000000003</v>
      </c>
      <c r="I87" s="228"/>
      <c r="J87" s="223"/>
      <c r="K87" s="223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146</v>
      </c>
      <c r="AU87" s="233" t="s">
        <v>84</v>
      </c>
      <c r="AV87" s="13" t="s">
        <v>84</v>
      </c>
      <c r="AW87" s="13" t="s">
        <v>4</v>
      </c>
      <c r="AX87" s="13" t="s">
        <v>82</v>
      </c>
      <c r="AY87" s="233" t="s">
        <v>130</v>
      </c>
    </row>
    <row r="88" s="2" customFormat="1" ht="21.75" customHeight="1">
      <c r="A88" s="38"/>
      <c r="B88" s="39"/>
      <c r="C88" s="204" t="s">
        <v>150</v>
      </c>
      <c r="D88" s="204" t="s">
        <v>132</v>
      </c>
      <c r="E88" s="205" t="s">
        <v>706</v>
      </c>
      <c r="F88" s="206" t="s">
        <v>707</v>
      </c>
      <c r="G88" s="207" t="s">
        <v>135</v>
      </c>
      <c r="H88" s="208">
        <v>1867</v>
      </c>
      <c r="I88" s="209"/>
      <c r="J88" s="210">
        <f>ROUND(I88*H88,2)</f>
        <v>0</v>
      </c>
      <c r="K88" s="206" t="s">
        <v>136</v>
      </c>
      <c r="L88" s="44"/>
      <c r="M88" s="211" t="s">
        <v>19</v>
      </c>
      <c r="N88" s="212" t="s">
        <v>45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137</v>
      </c>
      <c r="AT88" s="215" t="s">
        <v>132</v>
      </c>
      <c r="AU88" s="215" t="s">
        <v>84</v>
      </c>
      <c r="AY88" s="17" t="s">
        <v>130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82</v>
      </c>
      <c r="BK88" s="216">
        <f>ROUND(I88*H88,2)</f>
        <v>0</v>
      </c>
      <c r="BL88" s="17" t="s">
        <v>137</v>
      </c>
      <c r="BM88" s="215" t="s">
        <v>708</v>
      </c>
    </row>
    <row r="89" s="2" customFormat="1">
      <c r="A89" s="38"/>
      <c r="B89" s="39"/>
      <c r="C89" s="40"/>
      <c r="D89" s="217" t="s">
        <v>139</v>
      </c>
      <c r="E89" s="40"/>
      <c r="F89" s="218" t="s">
        <v>709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139</v>
      </c>
      <c r="AU89" s="17" t="s">
        <v>84</v>
      </c>
    </row>
    <row r="90" s="2" customFormat="1" ht="16.5" customHeight="1">
      <c r="A90" s="38"/>
      <c r="B90" s="39"/>
      <c r="C90" s="245" t="s">
        <v>137</v>
      </c>
      <c r="D90" s="245" t="s">
        <v>194</v>
      </c>
      <c r="E90" s="246" t="s">
        <v>710</v>
      </c>
      <c r="F90" s="247" t="s">
        <v>711</v>
      </c>
      <c r="G90" s="248" t="s">
        <v>173</v>
      </c>
      <c r="H90" s="249">
        <v>22.404</v>
      </c>
      <c r="I90" s="250"/>
      <c r="J90" s="251">
        <f>ROUND(I90*H90,2)</f>
        <v>0</v>
      </c>
      <c r="K90" s="247" t="s">
        <v>136</v>
      </c>
      <c r="L90" s="252"/>
      <c r="M90" s="253" t="s">
        <v>19</v>
      </c>
      <c r="N90" s="254" t="s">
        <v>45</v>
      </c>
      <c r="O90" s="84"/>
      <c r="P90" s="213">
        <f>O90*H90</f>
        <v>0</v>
      </c>
      <c r="Q90" s="213">
        <v>1</v>
      </c>
      <c r="R90" s="213">
        <f>Q90*H90</f>
        <v>22.404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176</v>
      </c>
      <c r="AT90" s="215" t="s">
        <v>194</v>
      </c>
      <c r="AU90" s="215" t="s">
        <v>84</v>
      </c>
      <c r="AY90" s="17" t="s">
        <v>130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82</v>
      </c>
      <c r="BK90" s="216">
        <f>ROUND(I90*H90,2)</f>
        <v>0</v>
      </c>
      <c r="BL90" s="17" t="s">
        <v>137</v>
      </c>
      <c r="BM90" s="215" t="s">
        <v>712</v>
      </c>
    </row>
    <row r="91" s="13" customFormat="1">
      <c r="A91" s="13"/>
      <c r="B91" s="222"/>
      <c r="C91" s="223"/>
      <c r="D91" s="224" t="s">
        <v>146</v>
      </c>
      <c r="E91" s="225" t="s">
        <v>19</v>
      </c>
      <c r="F91" s="226" t="s">
        <v>713</v>
      </c>
      <c r="G91" s="223"/>
      <c r="H91" s="227">
        <v>373.39999999999998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146</v>
      </c>
      <c r="AU91" s="233" t="s">
        <v>84</v>
      </c>
      <c r="AV91" s="13" t="s">
        <v>84</v>
      </c>
      <c r="AW91" s="13" t="s">
        <v>35</v>
      </c>
      <c r="AX91" s="13" t="s">
        <v>82</v>
      </c>
      <c r="AY91" s="233" t="s">
        <v>130</v>
      </c>
    </row>
    <row r="92" s="13" customFormat="1">
      <c r="A92" s="13"/>
      <c r="B92" s="222"/>
      <c r="C92" s="223"/>
      <c r="D92" s="224" t="s">
        <v>146</v>
      </c>
      <c r="E92" s="223"/>
      <c r="F92" s="226" t="s">
        <v>714</v>
      </c>
      <c r="G92" s="223"/>
      <c r="H92" s="227">
        <v>22.404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146</v>
      </c>
      <c r="AU92" s="233" t="s">
        <v>84</v>
      </c>
      <c r="AV92" s="13" t="s">
        <v>84</v>
      </c>
      <c r="AW92" s="13" t="s">
        <v>4</v>
      </c>
      <c r="AX92" s="13" t="s">
        <v>82</v>
      </c>
      <c r="AY92" s="233" t="s">
        <v>130</v>
      </c>
    </row>
    <row r="93" s="2" customFormat="1" ht="21.75" customHeight="1">
      <c r="A93" s="38"/>
      <c r="B93" s="39"/>
      <c r="C93" s="204" t="s">
        <v>160</v>
      </c>
      <c r="D93" s="204" t="s">
        <v>132</v>
      </c>
      <c r="E93" s="205" t="s">
        <v>715</v>
      </c>
      <c r="F93" s="206" t="s">
        <v>716</v>
      </c>
      <c r="G93" s="207" t="s">
        <v>288</v>
      </c>
      <c r="H93" s="208">
        <v>16</v>
      </c>
      <c r="I93" s="209"/>
      <c r="J93" s="210">
        <f>ROUND(I93*H93,2)</f>
        <v>0</v>
      </c>
      <c r="K93" s="206" t="s">
        <v>136</v>
      </c>
      <c r="L93" s="44"/>
      <c r="M93" s="211" t="s">
        <v>19</v>
      </c>
      <c r="N93" s="212" t="s">
        <v>45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137</v>
      </c>
      <c r="AT93" s="215" t="s">
        <v>132</v>
      </c>
      <c r="AU93" s="215" t="s">
        <v>84</v>
      </c>
      <c r="AY93" s="17" t="s">
        <v>130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82</v>
      </c>
      <c r="BK93" s="216">
        <f>ROUND(I93*H93,2)</f>
        <v>0</v>
      </c>
      <c r="BL93" s="17" t="s">
        <v>137</v>
      </c>
      <c r="BM93" s="215" t="s">
        <v>717</v>
      </c>
    </row>
    <row r="94" s="2" customFormat="1">
      <c r="A94" s="38"/>
      <c r="B94" s="39"/>
      <c r="C94" s="40"/>
      <c r="D94" s="217" t="s">
        <v>139</v>
      </c>
      <c r="E94" s="40"/>
      <c r="F94" s="218" t="s">
        <v>718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139</v>
      </c>
      <c r="AU94" s="17" t="s">
        <v>84</v>
      </c>
    </row>
    <row r="95" s="2" customFormat="1" ht="24.15" customHeight="1">
      <c r="A95" s="38"/>
      <c r="B95" s="39"/>
      <c r="C95" s="204" t="s">
        <v>165</v>
      </c>
      <c r="D95" s="204" t="s">
        <v>132</v>
      </c>
      <c r="E95" s="205" t="s">
        <v>719</v>
      </c>
      <c r="F95" s="206" t="s">
        <v>720</v>
      </c>
      <c r="G95" s="207" t="s">
        <v>288</v>
      </c>
      <c r="H95" s="208">
        <v>16</v>
      </c>
      <c r="I95" s="209"/>
      <c r="J95" s="210">
        <f>ROUND(I95*H95,2)</f>
        <v>0</v>
      </c>
      <c r="K95" s="206" t="s">
        <v>136</v>
      </c>
      <c r="L95" s="44"/>
      <c r="M95" s="211" t="s">
        <v>19</v>
      </c>
      <c r="N95" s="212" t="s">
        <v>45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137</v>
      </c>
      <c r="AT95" s="215" t="s">
        <v>132</v>
      </c>
      <c r="AU95" s="215" t="s">
        <v>84</v>
      </c>
      <c r="AY95" s="17" t="s">
        <v>130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82</v>
      </c>
      <c r="BK95" s="216">
        <f>ROUND(I95*H95,2)</f>
        <v>0</v>
      </c>
      <c r="BL95" s="17" t="s">
        <v>137</v>
      </c>
      <c r="BM95" s="215" t="s">
        <v>721</v>
      </c>
    </row>
    <row r="96" s="2" customFormat="1">
      <c r="A96" s="38"/>
      <c r="B96" s="39"/>
      <c r="C96" s="40"/>
      <c r="D96" s="217" t="s">
        <v>139</v>
      </c>
      <c r="E96" s="40"/>
      <c r="F96" s="218" t="s">
        <v>722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139</v>
      </c>
      <c r="AU96" s="17" t="s">
        <v>84</v>
      </c>
    </row>
    <row r="97" s="2" customFormat="1" ht="16.5" customHeight="1">
      <c r="A97" s="38"/>
      <c r="B97" s="39"/>
      <c r="C97" s="245" t="s">
        <v>170</v>
      </c>
      <c r="D97" s="245" t="s">
        <v>194</v>
      </c>
      <c r="E97" s="246" t="s">
        <v>723</v>
      </c>
      <c r="F97" s="247" t="s">
        <v>724</v>
      </c>
      <c r="G97" s="248" t="s">
        <v>288</v>
      </c>
      <c r="H97" s="249">
        <v>16</v>
      </c>
      <c r="I97" s="250"/>
      <c r="J97" s="251">
        <f>ROUND(I97*H97,2)</f>
        <v>0</v>
      </c>
      <c r="K97" s="247" t="s">
        <v>136</v>
      </c>
      <c r="L97" s="252"/>
      <c r="M97" s="253" t="s">
        <v>19</v>
      </c>
      <c r="N97" s="254" t="s">
        <v>45</v>
      </c>
      <c r="O97" s="84"/>
      <c r="P97" s="213">
        <f>O97*H97</f>
        <v>0</v>
      </c>
      <c r="Q97" s="213">
        <v>3.0000000000000001E-05</v>
      </c>
      <c r="R97" s="213">
        <f>Q97*H97</f>
        <v>0.00048000000000000001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176</v>
      </c>
      <c r="AT97" s="215" t="s">
        <v>194</v>
      </c>
      <c r="AU97" s="215" t="s">
        <v>84</v>
      </c>
      <c r="AY97" s="17" t="s">
        <v>130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82</v>
      </c>
      <c r="BK97" s="216">
        <f>ROUND(I97*H97,2)</f>
        <v>0</v>
      </c>
      <c r="BL97" s="17" t="s">
        <v>137</v>
      </c>
      <c r="BM97" s="215" t="s">
        <v>725</v>
      </c>
    </row>
    <row r="98" s="2" customFormat="1" ht="16.5" customHeight="1">
      <c r="A98" s="38"/>
      <c r="B98" s="39"/>
      <c r="C98" s="204" t="s">
        <v>176</v>
      </c>
      <c r="D98" s="204" t="s">
        <v>132</v>
      </c>
      <c r="E98" s="205" t="s">
        <v>726</v>
      </c>
      <c r="F98" s="206" t="s">
        <v>727</v>
      </c>
      <c r="G98" s="207" t="s">
        <v>288</v>
      </c>
      <c r="H98" s="208">
        <v>16</v>
      </c>
      <c r="I98" s="209"/>
      <c r="J98" s="210">
        <f>ROUND(I98*H98,2)</f>
        <v>0</v>
      </c>
      <c r="K98" s="206" t="s">
        <v>136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5.0000000000000002E-05</v>
      </c>
      <c r="R98" s="213">
        <f>Q98*H98</f>
        <v>0.00080000000000000004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137</v>
      </c>
      <c r="AT98" s="215" t="s">
        <v>132</v>
      </c>
      <c r="AU98" s="215" t="s">
        <v>84</v>
      </c>
      <c r="AY98" s="17" t="s">
        <v>130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137</v>
      </c>
      <c r="BM98" s="215" t="s">
        <v>728</v>
      </c>
    </row>
    <row r="99" s="2" customFormat="1">
      <c r="A99" s="38"/>
      <c r="B99" s="39"/>
      <c r="C99" s="40"/>
      <c r="D99" s="217" t="s">
        <v>139</v>
      </c>
      <c r="E99" s="40"/>
      <c r="F99" s="218" t="s">
        <v>729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139</v>
      </c>
      <c r="AU99" s="17" t="s">
        <v>84</v>
      </c>
    </row>
    <row r="100" s="2" customFormat="1" ht="16.5" customHeight="1">
      <c r="A100" s="38"/>
      <c r="B100" s="39"/>
      <c r="C100" s="245" t="s">
        <v>181</v>
      </c>
      <c r="D100" s="245" t="s">
        <v>194</v>
      </c>
      <c r="E100" s="246" t="s">
        <v>730</v>
      </c>
      <c r="F100" s="247" t="s">
        <v>731</v>
      </c>
      <c r="G100" s="248" t="s">
        <v>288</v>
      </c>
      <c r="H100" s="249">
        <v>48</v>
      </c>
      <c r="I100" s="250"/>
      <c r="J100" s="251">
        <f>ROUND(I100*H100,2)</f>
        <v>0</v>
      </c>
      <c r="K100" s="247" t="s">
        <v>136</v>
      </c>
      <c r="L100" s="252"/>
      <c r="M100" s="253" t="s">
        <v>19</v>
      </c>
      <c r="N100" s="254" t="s">
        <v>45</v>
      </c>
      <c r="O100" s="84"/>
      <c r="P100" s="213">
        <f>O100*H100</f>
        <v>0</v>
      </c>
      <c r="Q100" s="213">
        <v>0.0058999999999999999</v>
      </c>
      <c r="R100" s="213">
        <f>Q100*H100</f>
        <v>0.28320000000000001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176</v>
      </c>
      <c r="AT100" s="215" t="s">
        <v>194</v>
      </c>
      <c r="AU100" s="215" t="s">
        <v>84</v>
      </c>
      <c r="AY100" s="17" t="s">
        <v>130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82</v>
      </c>
      <c r="BK100" s="216">
        <f>ROUND(I100*H100,2)</f>
        <v>0</v>
      </c>
      <c r="BL100" s="17" t="s">
        <v>137</v>
      </c>
      <c r="BM100" s="215" t="s">
        <v>732</v>
      </c>
    </row>
    <row r="101" s="13" customFormat="1">
      <c r="A101" s="13"/>
      <c r="B101" s="222"/>
      <c r="C101" s="223"/>
      <c r="D101" s="224" t="s">
        <v>146</v>
      </c>
      <c r="E101" s="225" t="s">
        <v>19</v>
      </c>
      <c r="F101" s="226" t="s">
        <v>733</v>
      </c>
      <c r="G101" s="223"/>
      <c r="H101" s="227">
        <v>48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146</v>
      </c>
      <c r="AU101" s="233" t="s">
        <v>84</v>
      </c>
      <c r="AV101" s="13" t="s">
        <v>84</v>
      </c>
      <c r="AW101" s="13" t="s">
        <v>35</v>
      </c>
      <c r="AX101" s="13" t="s">
        <v>82</v>
      </c>
      <c r="AY101" s="233" t="s">
        <v>130</v>
      </c>
    </row>
    <row r="102" s="2" customFormat="1" ht="21.75" customHeight="1">
      <c r="A102" s="38"/>
      <c r="B102" s="39"/>
      <c r="C102" s="204" t="s">
        <v>187</v>
      </c>
      <c r="D102" s="204" t="s">
        <v>132</v>
      </c>
      <c r="E102" s="205" t="s">
        <v>734</v>
      </c>
      <c r="F102" s="206" t="s">
        <v>735</v>
      </c>
      <c r="G102" s="207" t="s">
        <v>143</v>
      </c>
      <c r="H102" s="208">
        <v>16</v>
      </c>
      <c r="I102" s="209"/>
      <c r="J102" s="210">
        <f>ROUND(I102*H102,2)</f>
        <v>0</v>
      </c>
      <c r="K102" s="206" t="s">
        <v>136</v>
      </c>
      <c r="L102" s="44"/>
      <c r="M102" s="211" t="s">
        <v>19</v>
      </c>
      <c r="N102" s="212" t="s">
        <v>45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137</v>
      </c>
      <c r="AT102" s="215" t="s">
        <v>132</v>
      </c>
      <c r="AU102" s="215" t="s">
        <v>84</v>
      </c>
      <c r="AY102" s="17" t="s">
        <v>130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82</v>
      </c>
      <c r="BK102" s="216">
        <f>ROUND(I102*H102,2)</f>
        <v>0</v>
      </c>
      <c r="BL102" s="17" t="s">
        <v>137</v>
      </c>
      <c r="BM102" s="215" t="s">
        <v>736</v>
      </c>
    </row>
    <row r="103" s="2" customFormat="1">
      <c r="A103" s="38"/>
      <c r="B103" s="39"/>
      <c r="C103" s="40"/>
      <c r="D103" s="217" t="s">
        <v>139</v>
      </c>
      <c r="E103" s="40"/>
      <c r="F103" s="218" t="s">
        <v>737</v>
      </c>
      <c r="G103" s="40"/>
      <c r="H103" s="40"/>
      <c r="I103" s="219"/>
      <c r="J103" s="40"/>
      <c r="K103" s="40"/>
      <c r="L103" s="44"/>
      <c r="M103" s="255"/>
      <c r="N103" s="256"/>
      <c r="O103" s="257"/>
      <c r="P103" s="257"/>
      <c r="Q103" s="257"/>
      <c r="R103" s="257"/>
      <c r="S103" s="257"/>
      <c r="T103" s="25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84</v>
      </c>
    </row>
    <row r="104" s="2" customFormat="1" ht="6.96" customHeight="1">
      <c r="A104" s="3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44"/>
      <c r="M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</sheetData>
  <sheetProtection sheet="1" autoFilter="0" formatColumns="0" formatRows="0" objects="1" scenarios="1" spinCount="100000" saltValue="YSziuidi+OllyHiu+UHic6tlDWHFIsQjYGS0schbe2a5ug/eBQmt5iSamQTaiV1vF6jxYqnlIGSTnGVhUjls8Q==" hashValue="auy/hhOtaze0fX0l4sQ/Qbh12YSmwpmF6/zgWVzenkfevfr8sbO7Wc/t5VSPsLz9v2ct+95wFsR9bG/0OJyOLw==" algorithmName="SHA-512" password="CC35"/>
  <autoFilter ref="C80:K1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81411131"/>
    <hyperlink ref="F89" r:id="rId2" display="https://podminky.urs.cz/item/CS_URS_2023_01/182303111"/>
    <hyperlink ref="F94" r:id="rId3" display="https://podminky.urs.cz/item/CS_URS_2023_01/183151116"/>
    <hyperlink ref="F96" r:id="rId4" display="https://podminky.urs.cz/item/CS_URS_2023_01/184102112"/>
    <hyperlink ref="F99" r:id="rId5" display="https://podminky.urs.cz/item/CS_URS_2023_01/184215132"/>
    <hyperlink ref="F103" r:id="rId6" display="https://podminky.urs.cz/item/CS_URS_2023_01/18580431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738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739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740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741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742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743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744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745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746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747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748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81</v>
      </c>
      <c r="F18" s="273" t="s">
        <v>749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750</v>
      </c>
      <c r="F19" s="273" t="s">
        <v>751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752</v>
      </c>
      <c r="F20" s="273" t="s">
        <v>753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96</v>
      </c>
      <c r="F21" s="273" t="s">
        <v>754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755</v>
      </c>
      <c r="F22" s="273" t="s">
        <v>756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757</v>
      </c>
      <c r="F23" s="273" t="s">
        <v>758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759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760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761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762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763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764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765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766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767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116</v>
      </c>
      <c r="F36" s="273"/>
      <c r="G36" s="273" t="s">
        <v>768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769</v>
      </c>
      <c r="F37" s="273"/>
      <c r="G37" s="273" t="s">
        <v>770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55</v>
      </c>
      <c r="F38" s="273"/>
      <c r="G38" s="273" t="s">
        <v>771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56</v>
      </c>
      <c r="F39" s="273"/>
      <c r="G39" s="273" t="s">
        <v>772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117</v>
      </c>
      <c r="F40" s="273"/>
      <c r="G40" s="273" t="s">
        <v>773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118</v>
      </c>
      <c r="F41" s="273"/>
      <c r="G41" s="273" t="s">
        <v>774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775</v>
      </c>
      <c r="F42" s="273"/>
      <c r="G42" s="273" t="s">
        <v>776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777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778</v>
      </c>
      <c r="F44" s="273"/>
      <c r="G44" s="273" t="s">
        <v>779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120</v>
      </c>
      <c r="F45" s="273"/>
      <c r="G45" s="273" t="s">
        <v>780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781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782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783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784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785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786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787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788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789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790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791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792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793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794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795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796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797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798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799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800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801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802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803</v>
      </c>
      <c r="D76" s="291"/>
      <c r="E76" s="291"/>
      <c r="F76" s="291" t="s">
        <v>804</v>
      </c>
      <c r="G76" s="292"/>
      <c r="H76" s="291" t="s">
        <v>56</v>
      </c>
      <c r="I76" s="291" t="s">
        <v>59</v>
      </c>
      <c r="J76" s="291" t="s">
        <v>805</v>
      </c>
      <c r="K76" s="290"/>
    </row>
    <row r="77" s="1" customFormat="1" ht="17.25" customHeight="1">
      <c r="B77" s="288"/>
      <c r="C77" s="293" t="s">
        <v>806</v>
      </c>
      <c r="D77" s="293"/>
      <c r="E77" s="293"/>
      <c r="F77" s="294" t="s">
        <v>807</v>
      </c>
      <c r="G77" s="295"/>
      <c r="H77" s="293"/>
      <c r="I77" s="293"/>
      <c r="J77" s="293" t="s">
        <v>808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55</v>
      </c>
      <c r="D79" s="298"/>
      <c r="E79" s="298"/>
      <c r="F79" s="299" t="s">
        <v>809</v>
      </c>
      <c r="G79" s="300"/>
      <c r="H79" s="276" t="s">
        <v>810</v>
      </c>
      <c r="I79" s="276" t="s">
        <v>811</v>
      </c>
      <c r="J79" s="276">
        <v>20</v>
      </c>
      <c r="K79" s="290"/>
    </row>
    <row r="80" s="1" customFormat="1" ht="15" customHeight="1">
      <c r="B80" s="288"/>
      <c r="C80" s="276" t="s">
        <v>812</v>
      </c>
      <c r="D80" s="276"/>
      <c r="E80" s="276"/>
      <c r="F80" s="299" t="s">
        <v>809</v>
      </c>
      <c r="G80" s="300"/>
      <c r="H80" s="276" t="s">
        <v>813</v>
      </c>
      <c r="I80" s="276" t="s">
        <v>811</v>
      </c>
      <c r="J80" s="276">
        <v>120</v>
      </c>
      <c r="K80" s="290"/>
    </row>
    <row r="81" s="1" customFormat="1" ht="15" customHeight="1">
      <c r="B81" s="301"/>
      <c r="C81" s="276" t="s">
        <v>814</v>
      </c>
      <c r="D81" s="276"/>
      <c r="E81" s="276"/>
      <c r="F81" s="299" t="s">
        <v>815</v>
      </c>
      <c r="G81" s="300"/>
      <c r="H81" s="276" t="s">
        <v>816</v>
      </c>
      <c r="I81" s="276" t="s">
        <v>811</v>
      </c>
      <c r="J81" s="276">
        <v>50</v>
      </c>
      <c r="K81" s="290"/>
    </row>
    <row r="82" s="1" customFormat="1" ht="15" customHeight="1">
      <c r="B82" s="301"/>
      <c r="C82" s="276" t="s">
        <v>817</v>
      </c>
      <c r="D82" s="276"/>
      <c r="E82" s="276"/>
      <c r="F82" s="299" t="s">
        <v>809</v>
      </c>
      <c r="G82" s="300"/>
      <c r="H82" s="276" t="s">
        <v>818</v>
      </c>
      <c r="I82" s="276" t="s">
        <v>819</v>
      </c>
      <c r="J82" s="276"/>
      <c r="K82" s="290"/>
    </row>
    <row r="83" s="1" customFormat="1" ht="15" customHeight="1">
      <c r="B83" s="301"/>
      <c r="C83" s="302" t="s">
        <v>820</v>
      </c>
      <c r="D83" s="302"/>
      <c r="E83" s="302"/>
      <c r="F83" s="303" t="s">
        <v>815</v>
      </c>
      <c r="G83" s="302"/>
      <c r="H83" s="302" t="s">
        <v>821</v>
      </c>
      <c r="I83" s="302" t="s">
        <v>811</v>
      </c>
      <c r="J83" s="302">
        <v>15</v>
      </c>
      <c r="K83" s="290"/>
    </row>
    <row r="84" s="1" customFormat="1" ht="15" customHeight="1">
      <c r="B84" s="301"/>
      <c r="C84" s="302" t="s">
        <v>822</v>
      </c>
      <c r="D84" s="302"/>
      <c r="E84" s="302"/>
      <c r="F84" s="303" t="s">
        <v>815</v>
      </c>
      <c r="G84" s="302"/>
      <c r="H84" s="302" t="s">
        <v>823</v>
      </c>
      <c r="I84" s="302" t="s">
        <v>811</v>
      </c>
      <c r="J84" s="302">
        <v>15</v>
      </c>
      <c r="K84" s="290"/>
    </row>
    <row r="85" s="1" customFormat="1" ht="15" customHeight="1">
      <c r="B85" s="301"/>
      <c r="C85" s="302" t="s">
        <v>824</v>
      </c>
      <c r="D85" s="302"/>
      <c r="E85" s="302"/>
      <c r="F85" s="303" t="s">
        <v>815</v>
      </c>
      <c r="G85" s="302"/>
      <c r="H85" s="302" t="s">
        <v>825</v>
      </c>
      <c r="I85" s="302" t="s">
        <v>811</v>
      </c>
      <c r="J85" s="302">
        <v>20</v>
      </c>
      <c r="K85" s="290"/>
    </row>
    <row r="86" s="1" customFormat="1" ht="15" customHeight="1">
      <c r="B86" s="301"/>
      <c r="C86" s="302" t="s">
        <v>826</v>
      </c>
      <c r="D86" s="302"/>
      <c r="E86" s="302"/>
      <c r="F86" s="303" t="s">
        <v>815</v>
      </c>
      <c r="G86" s="302"/>
      <c r="H86" s="302" t="s">
        <v>827</v>
      </c>
      <c r="I86" s="302" t="s">
        <v>811</v>
      </c>
      <c r="J86" s="302">
        <v>20</v>
      </c>
      <c r="K86" s="290"/>
    </row>
    <row r="87" s="1" customFormat="1" ht="15" customHeight="1">
      <c r="B87" s="301"/>
      <c r="C87" s="276" t="s">
        <v>828</v>
      </c>
      <c r="D87" s="276"/>
      <c r="E87" s="276"/>
      <c r="F87" s="299" t="s">
        <v>815</v>
      </c>
      <c r="G87" s="300"/>
      <c r="H87" s="276" t="s">
        <v>829</v>
      </c>
      <c r="I87" s="276" t="s">
        <v>811</v>
      </c>
      <c r="J87" s="276">
        <v>50</v>
      </c>
      <c r="K87" s="290"/>
    </row>
    <row r="88" s="1" customFormat="1" ht="15" customHeight="1">
      <c r="B88" s="301"/>
      <c r="C88" s="276" t="s">
        <v>830</v>
      </c>
      <c r="D88" s="276"/>
      <c r="E88" s="276"/>
      <c r="F88" s="299" t="s">
        <v>815</v>
      </c>
      <c r="G88" s="300"/>
      <c r="H88" s="276" t="s">
        <v>831</v>
      </c>
      <c r="I88" s="276" t="s">
        <v>811</v>
      </c>
      <c r="J88" s="276">
        <v>20</v>
      </c>
      <c r="K88" s="290"/>
    </row>
    <row r="89" s="1" customFormat="1" ht="15" customHeight="1">
      <c r="B89" s="301"/>
      <c r="C89" s="276" t="s">
        <v>832</v>
      </c>
      <c r="D89" s="276"/>
      <c r="E89" s="276"/>
      <c r="F89" s="299" t="s">
        <v>815</v>
      </c>
      <c r="G89" s="300"/>
      <c r="H89" s="276" t="s">
        <v>833</v>
      </c>
      <c r="I89" s="276" t="s">
        <v>811</v>
      </c>
      <c r="J89" s="276">
        <v>20</v>
      </c>
      <c r="K89" s="290"/>
    </row>
    <row r="90" s="1" customFormat="1" ht="15" customHeight="1">
      <c r="B90" s="301"/>
      <c r="C90" s="276" t="s">
        <v>834</v>
      </c>
      <c r="D90" s="276"/>
      <c r="E90" s="276"/>
      <c r="F90" s="299" t="s">
        <v>815</v>
      </c>
      <c r="G90" s="300"/>
      <c r="H90" s="276" t="s">
        <v>835</v>
      </c>
      <c r="I90" s="276" t="s">
        <v>811</v>
      </c>
      <c r="J90" s="276">
        <v>50</v>
      </c>
      <c r="K90" s="290"/>
    </row>
    <row r="91" s="1" customFormat="1" ht="15" customHeight="1">
      <c r="B91" s="301"/>
      <c r="C91" s="276" t="s">
        <v>836</v>
      </c>
      <c r="D91" s="276"/>
      <c r="E91" s="276"/>
      <c r="F91" s="299" t="s">
        <v>815</v>
      </c>
      <c r="G91" s="300"/>
      <c r="H91" s="276" t="s">
        <v>836</v>
      </c>
      <c r="I91" s="276" t="s">
        <v>811</v>
      </c>
      <c r="J91" s="276">
        <v>50</v>
      </c>
      <c r="K91" s="290"/>
    </row>
    <row r="92" s="1" customFormat="1" ht="15" customHeight="1">
      <c r="B92" s="301"/>
      <c r="C92" s="276" t="s">
        <v>837</v>
      </c>
      <c r="D92" s="276"/>
      <c r="E92" s="276"/>
      <c r="F92" s="299" t="s">
        <v>815</v>
      </c>
      <c r="G92" s="300"/>
      <c r="H92" s="276" t="s">
        <v>838</v>
      </c>
      <c r="I92" s="276" t="s">
        <v>811</v>
      </c>
      <c r="J92" s="276">
        <v>255</v>
      </c>
      <c r="K92" s="290"/>
    </row>
    <row r="93" s="1" customFormat="1" ht="15" customHeight="1">
      <c r="B93" s="301"/>
      <c r="C93" s="276" t="s">
        <v>839</v>
      </c>
      <c r="D93" s="276"/>
      <c r="E93" s="276"/>
      <c r="F93" s="299" t="s">
        <v>809</v>
      </c>
      <c r="G93" s="300"/>
      <c r="H93" s="276" t="s">
        <v>840</v>
      </c>
      <c r="I93" s="276" t="s">
        <v>841</v>
      </c>
      <c r="J93" s="276"/>
      <c r="K93" s="290"/>
    </row>
    <row r="94" s="1" customFormat="1" ht="15" customHeight="1">
      <c r="B94" s="301"/>
      <c r="C94" s="276" t="s">
        <v>842</v>
      </c>
      <c r="D94" s="276"/>
      <c r="E94" s="276"/>
      <c r="F94" s="299" t="s">
        <v>809</v>
      </c>
      <c r="G94" s="300"/>
      <c r="H94" s="276" t="s">
        <v>843</v>
      </c>
      <c r="I94" s="276" t="s">
        <v>844</v>
      </c>
      <c r="J94" s="276"/>
      <c r="K94" s="290"/>
    </row>
    <row r="95" s="1" customFormat="1" ht="15" customHeight="1">
      <c r="B95" s="301"/>
      <c r="C95" s="276" t="s">
        <v>845</v>
      </c>
      <c r="D95" s="276"/>
      <c r="E95" s="276"/>
      <c r="F95" s="299" t="s">
        <v>809</v>
      </c>
      <c r="G95" s="300"/>
      <c r="H95" s="276" t="s">
        <v>845</v>
      </c>
      <c r="I95" s="276" t="s">
        <v>844</v>
      </c>
      <c r="J95" s="276"/>
      <c r="K95" s="290"/>
    </row>
    <row r="96" s="1" customFormat="1" ht="15" customHeight="1">
      <c r="B96" s="301"/>
      <c r="C96" s="276" t="s">
        <v>40</v>
      </c>
      <c r="D96" s="276"/>
      <c r="E96" s="276"/>
      <c r="F96" s="299" t="s">
        <v>809</v>
      </c>
      <c r="G96" s="300"/>
      <c r="H96" s="276" t="s">
        <v>846</v>
      </c>
      <c r="I96" s="276" t="s">
        <v>844</v>
      </c>
      <c r="J96" s="276"/>
      <c r="K96" s="290"/>
    </row>
    <row r="97" s="1" customFormat="1" ht="15" customHeight="1">
      <c r="B97" s="301"/>
      <c r="C97" s="276" t="s">
        <v>50</v>
      </c>
      <c r="D97" s="276"/>
      <c r="E97" s="276"/>
      <c r="F97" s="299" t="s">
        <v>809</v>
      </c>
      <c r="G97" s="300"/>
      <c r="H97" s="276" t="s">
        <v>847</v>
      </c>
      <c r="I97" s="276" t="s">
        <v>844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848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803</v>
      </c>
      <c r="D103" s="291"/>
      <c r="E103" s="291"/>
      <c r="F103" s="291" t="s">
        <v>804</v>
      </c>
      <c r="G103" s="292"/>
      <c r="H103" s="291" t="s">
        <v>56</v>
      </c>
      <c r="I103" s="291" t="s">
        <v>59</v>
      </c>
      <c r="J103" s="291" t="s">
        <v>805</v>
      </c>
      <c r="K103" s="290"/>
    </row>
    <row r="104" s="1" customFormat="1" ht="17.25" customHeight="1">
      <c r="B104" s="288"/>
      <c r="C104" s="293" t="s">
        <v>806</v>
      </c>
      <c r="D104" s="293"/>
      <c r="E104" s="293"/>
      <c r="F104" s="294" t="s">
        <v>807</v>
      </c>
      <c r="G104" s="295"/>
      <c r="H104" s="293"/>
      <c r="I104" s="293"/>
      <c r="J104" s="293" t="s">
        <v>808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55</v>
      </c>
      <c r="D106" s="298"/>
      <c r="E106" s="298"/>
      <c r="F106" s="299" t="s">
        <v>809</v>
      </c>
      <c r="G106" s="276"/>
      <c r="H106" s="276" t="s">
        <v>849</v>
      </c>
      <c r="I106" s="276" t="s">
        <v>811</v>
      </c>
      <c r="J106" s="276">
        <v>20</v>
      </c>
      <c r="K106" s="290"/>
    </row>
    <row r="107" s="1" customFormat="1" ht="15" customHeight="1">
      <c r="B107" s="288"/>
      <c r="C107" s="276" t="s">
        <v>812</v>
      </c>
      <c r="D107" s="276"/>
      <c r="E107" s="276"/>
      <c r="F107" s="299" t="s">
        <v>809</v>
      </c>
      <c r="G107" s="276"/>
      <c r="H107" s="276" t="s">
        <v>849</v>
      </c>
      <c r="I107" s="276" t="s">
        <v>811</v>
      </c>
      <c r="J107" s="276">
        <v>120</v>
      </c>
      <c r="K107" s="290"/>
    </row>
    <row r="108" s="1" customFormat="1" ht="15" customHeight="1">
      <c r="B108" s="301"/>
      <c r="C108" s="276" t="s">
        <v>814</v>
      </c>
      <c r="D108" s="276"/>
      <c r="E108" s="276"/>
      <c r="F108" s="299" t="s">
        <v>815</v>
      </c>
      <c r="G108" s="276"/>
      <c r="H108" s="276" t="s">
        <v>849</v>
      </c>
      <c r="I108" s="276" t="s">
        <v>811</v>
      </c>
      <c r="J108" s="276">
        <v>50</v>
      </c>
      <c r="K108" s="290"/>
    </row>
    <row r="109" s="1" customFormat="1" ht="15" customHeight="1">
      <c r="B109" s="301"/>
      <c r="C109" s="276" t="s">
        <v>817</v>
      </c>
      <c r="D109" s="276"/>
      <c r="E109" s="276"/>
      <c r="F109" s="299" t="s">
        <v>809</v>
      </c>
      <c r="G109" s="276"/>
      <c r="H109" s="276" t="s">
        <v>849</v>
      </c>
      <c r="I109" s="276" t="s">
        <v>819</v>
      </c>
      <c r="J109" s="276"/>
      <c r="K109" s="290"/>
    </row>
    <row r="110" s="1" customFormat="1" ht="15" customHeight="1">
      <c r="B110" s="301"/>
      <c r="C110" s="276" t="s">
        <v>828</v>
      </c>
      <c r="D110" s="276"/>
      <c r="E110" s="276"/>
      <c r="F110" s="299" t="s">
        <v>815</v>
      </c>
      <c r="G110" s="276"/>
      <c r="H110" s="276" t="s">
        <v>849</v>
      </c>
      <c r="I110" s="276" t="s">
        <v>811</v>
      </c>
      <c r="J110" s="276">
        <v>50</v>
      </c>
      <c r="K110" s="290"/>
    </row>
    <row r="111" s="1" customFormat="1" ht="15" customHeight="1">
      <c r="B111" s="301"/>
      <c r="C111" s="276" t="s">
        <v>836</v>
      </c>
      <c r="D111" s="276"/>
      <c r="E111" s="276"/>
      <c r="F111" s="299" t="s">
        <v>815</v>
      </c>
      <c r="G111" s="276"/>
      <c r="H111" s="276" t="s">
        <v>849</v>
      </c>
      <c r="I111" s="276" t="s">
        <v>811</v>
      </c>
      <c r="J111" s="276">
        <v>50</v>
      </c>
      <c r="K111" s="290"/>
    </row>
    <row r="112" s="1" customFormat="1" ht="15" customHeight="1">
      <c r="B112" s="301"/>
      <c r="C112" s="276" t="s">
        <v>834</v>
      </c>
      <c r="D112" s="276"/>
      <c r="E112" s="276"/>
      <c r="F112" s="299" t="s">
        <v>815</v>
      </c>
      <c r="G112" s="276"/>
      <c r="H112" s="276" t="s">
        <v>849</v>
      </c>
      <c r="I112" s="276" t="s">
        <v>811</v>
      </c>
      <c r="J112" s="276">
        <v>50</v>
      </c>
      <c r="K112" s="290"/>
    </row>
    <row r="113" s="1" customFormat="1" ht="15" customHeight="1">
      <c r="B113" s="301"/>
      <c r="C113" s="276" t="s">
        <v>55</v>
      </c>
      <c r="D113" s="276"/>
      <c r="E113" s="276"/>
      <c r="F113" s="299" t="s">
        <v>809</v>
      </c>
      <c r="G113" s="276"/>
      <c r="H113" s="276" t="s">
        <v>850</v>
      </c>
      <c r="I113" s="276" t="s">
        <v>811</v>
      </c>
      <c r="J113" s="276">
        <v>20</v>
      </c>
      <c r="K113" s="290"/>
    </row>
    <row r="114" s="1" customFormat="1" ht="15" customHeight="1">
      <c r="B114" s="301"/>
      <c r="C114" s="276" t="s">
        <v>851</v>
      </c>
      <c r="D114" s="276"/>
      <c r="E114" s="276"/>
      <c r="F114" s="299" t="s">
        <v>809</v>
      </c>
      <c r="G114" s="276"/>
      <c r="H114" s="276" t="s">
        <v>852</v>
      </c>
      <c r="I114" s="276" t="s">
        <v>811</v>
      </c>
      <c r="J114" s="276">
        <v>120</v>
      </c>
      <c r="K114" s="290"/>
    </row>
    <row r="115" s="1" customFormat="1" ht="15" customHeight="1">
      <c r="B115" s="301"/>
      <c r="C115" s="276" t="s">
        <v>40</v>
      </c>
      <c r="D115" s="276"/>
      <c r="E115" s="276"/>
      <c r="F115" s="299" t="s">
        <v>809</v>
      </c>
      <c r="G115" s="276"/>
      <c r="H115" s="276" t="s">
        <v>853</v>
      </c>
      <c r="I115" s="276" t="s">
        <v>844</v>
      </c>
      <c r="J115" s="276"/>
      <c r="K115" s="290"/>
    </row>
    <row r="116" s="1" customFormat="1" ht="15" customHeight="1">
      <c r="B116" s="301"/>
      <c r="C116" s="276" t="s">
        <v>50</v>
      </c>
      <c r="D116" s="276"/>
      <c r="E116" s="276"/>
      <c r="F116" s="299" t="s">
        <v>809</v>
      </c>
      <c r="G116" s="276"/>
      <c r="H116" s="276" t="s">
        <v>854</v>
      </c>
      <c r="I116" s="276" t="s">
        <v>844</v>
      </c>
      <c r="J116" s="276"/>
      <c r="K116" s="290"/>
    </row>
    <row r="117" s="1" customFormat="1" ht="15" customHeight="1">
      <c r="B117" s="301"/>
      <c r="C117" s="276" t="s">
        <v>59</v>
      </c>
      <c r="D117" s="276"/>
      <c r="E117" s="276"/>
      <c r="F117" s="299" t="s">
        <v>809</v>
      </c>
      <c r="G117" s="276"/>
      <c r="H117" s="276" t="s">
        <v>855</v>
      </c>
      <c r="I117" s="276" t="s">
        <v>856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857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803</v>
      </c>
      <c r="D123" s="291"/>
      <c r="E123" s="291"/>
      <c r="F123" s="291" t="s">
        <v>804</v>
      </c>
      <c r="G123" s="292"/>
      <c r="H123" s="291" t="s">
        <v>56</v>
      </c>
      <c r="I123" s="291" t="s">
        <v>59</v>
      </c>
      <c r="J123" s="291" t="s">
        <v>805</v>
      </c>
      <c r="K123" s="320"/>
    </row>
    <row r="124" s="1" customFormat="1" ht="17.25" customHeight="1">
      <c r="B124" s="319"/>
      <c r="C124" s="293" t="s">
        <v>806</v>
      </c>
      <c r="D124" s="293"/>
      <c r="E124" s="293"/>
      <c r="F124" s="294" t="s">
        <v>807</v>
      </c>
      <c r="G124" s="295"/>
      <c r="H124" s="293"/>
      <c r="I124" s="293"/>
      <c r="J124" s="293" t="s">
        <v>808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812</v>
      </c>
      <c r="D126" s="298"/>
      <c r="E126" s="298"/>
      <c r="F126" s="299" t="s">
        <v>809</v>
      </c>
      <c r="G126" s="276"/>
      <c r="H126" s="276" t="s">
        <v>849</v>
      </c>
      <c r="I126" s="276" t="s">
        <v>811</v>
      </c>
      <c r="J126" s="276">
        <v>120</v>
      </c>
      <c r="K126" s="324"/>
    </row>
    <row r="127" s="1" customFormat="1" ht="15" customHeight="1">
      <c r="B127" s="321"/>
      <c r="C127" s="276" t="s">
        <v>858</v>
      </c>
      <c r="D127" s="276"/>
      <c r="E127" s="276"/>
      <c r="F127" s="299" t="s">
        <v>809</v>
      </c>
      <c r="G127" s="276"/>
      <c r="H127" s="276" t="s">
        <v>859</v>
      </c>
      <c r="I127" s="276" t="s">
        <v>811</v>
      </c>
      <c r="J127" s="276" t="s">
        <v>860</v>
      </c>
      <c r="K127" s="324"/>
    </row>
    <row r="128" s="1" customFormat="1" ht="15" customHeight="1">
      <c r="B128" s="321"/>
      <c r="C128" s="276" t="s">
        <v>757</v>
      </c>
      <c r="D128" s="276"/>
      <c r="E128" s="276"/>
      <c r="F128" s="299" t="s">
        <v>809</v>
      </c>
      <c r="G128" s="276"/>
      <c r="H128" s="276" t="s">
        <v>861</v>
      </c>
      <c r="I128" s="276" t="s">
        <v>811</v>
      </c>
      <c r="J128" s="276" t="s">
        <v>860</v>
      </c>
      <c r="K128" s="324"/>
    </row>
    <row r="129" s="1" customFormat="1" ht="15" customHeight="1">
      <c r="B129" s="321"/>
      <c r="C129" s="276" t="s">
        <v>820</v>
      </c>
      <c r="D129" s="276"/>
      <c r="E129" s="276"/>
      <c r="F129" s="299" t="s">
        <v>815</v>
      </c>
      <c r="G129" s="276"/>
      <c r="H129" s="276" t="s">
        <v>821</v>
      </c>
      <c r="I129" s="276" t="s">
        <v>811</v>
      </c>
      <c r="J129" s="276">
        <v>15</v>
      </c>
      <c r="K129" s="324"/>
    </row>
    <row r="130" s="1" customFormat="1" ht="15" customHeight="1">
      <c r="B130" s="321"/>
      <c r="C130" s="302" t="s">
        <v>822</v>
      </c>
      <c r="D130" s="302"/>
      <c r="E130" s="302"/>
      <c r="F130" s="303" t="s">
        <v>815</v>
      </c>
      <c r="G130" s="302"/>
      <c r="H130" s="302" t="s">
        <v>823</v>
      </c>
      <c r="I130" s="302" t="s">
        <v>811</v>
      </c>
      <c r="J130" s="302">
        <v>15</v>
      </c>
      <c r="K130" s="324"/>
    </row>
    <row r="131" s="1" customFormat="1" ht="15" customHeight="1">
      <c r="B131" s="321"/>
      <c r="C131" s="302" t="s">
        <v>824</v>
      </c>
      <c r="D131" s="302"/>
      <c r="E131" s="302"/>
      <c r="F131" s="303" t="s">
        <v>815</v>
      </c>
      <c r="G131" s="302"/>
      <c r="H131" s="302" t="s">
        <v>825</v>
      </c>
      <c r="I131" s="302" t="s">
        <v>811</v>
      </c>
      <c r="J131" s="302">
        <v>20</v>
      </c>
      <c r="K131" s="324"/>
    </row>
    <row r="132" s="1" customFormat="1" ht="15" customHeight="1">
      <c r="B132" s="321"/>
      <c r="C132" s="302" t="s">
        <v>826</v>
      </c>
      <c r="D132" s="302"/>
      <c r="E132" s="302"/>
      <c r="F132" s="303" t="s">
        <v>815</v>
      </c>
      <c r="G132" s="302"/>
      <c r="H132" s="302" t="s">
        <v>827</v>
      </c>
      <c r="I132" s="302" t="s">
        <v>811</v>
      </c>
      <c r="J132" s="302">
        <v>20</v>
      </c>
      <c r="K132" s="324"/>
    </row>
    <row r="133" s="1" customFormat="1" ht="15" customHeight="1">
      <c r="B133" s="321"/>
      <c r="C133" s="276" t="s">
        <v>814</v>
      </c>
      <c r="D133" s="276"/>
      <c r="E133" s="276"/>
      <c r="F133" s="299" t="s">
        <v>815</v>
      </c>
      <c r="G133" s="276"/>
      <c r="H133" s="276" t="s">
        <v>849</v>
      </c>
      <c r="I133" s="276" t="s">
        <v>811</v>
      </c>
      <c r="J133" s="276">
        <v>50</v>
      </c>
      <c r="K133" s="324"/>
    </row>
    <row r="134" s="1" customFormat="1" ht="15" customHeight="1">
      <c r="B134" s="321"/>
      <c r="C134" s="276" t="s">
        <v>828</v>
      </c>
      <c r="D134" s="276"/>
      <c r="E134" s="276"/>
      <c r="F134" s="299" t="s">
        <v>815</v>
      </c>
      <c r="G134" s="276"/>
      <c r="H134" s="276" t="s">
        <v>849</v>
      </c>
      <c r="I134" s="276" t="s">
        <v>811</v>
      </c>
      <c r="J134" s="276">
        <v>50</v>
      </c>
      <c r="K134" s="324"/>
    </row>
    <row r="135" s="1" customFormat="1" ht="15" customHeight="1">
      <c r="B135" s="321"/>
      <c r="C135" s="276" t="s">
        <v>834</v>
      </c>
      <c r="D135" s="276"/>
      <c r="E135" s="276"/>
      <c r="F135" s="299" t="s">
        <v>815</v>
      </c>
      <c r="G135" s="276"/>
      <c r="H135" s="276" t="s">
        <v>849</v>
      </c>
      <c r="I135" s="276" t="s">
        <v>811</v>
      </c>
      <c r="J135" s="276">
        <v>50</v>
      </c>
      <c r="K135" s="324"/>
    </row>
    <row r="136" s="1" customFormat="1" ht="15" customHeight="1">
      <c r="B136" s="321"/>
      <c r="C136" s="276" t="s">
        <v>836</v>
      </c>
      <c r="D136" s="276"/>
      <c r="E136" s="276"/>
      <c r="F136" s="299" t="s">
        <v>815</v>
      </c>
      <c r="G136" s="276"/>
      <c r="H136" s="276" t="s">
        <v>849</v>
      </c>
      <c r="I136" s="276" t="s">
        <v>811</v>
      </c>
      <c r="J136" s="276">
        <v>50</v>
      </c>
      <c r="K136" s="324"/>
    </row>
    <row r="137" s="1" customFormat="1" ht="15" customHeight="1">
      <c r="B137" s="321"/>
      <c r="C137" s="276" t="s">
        <v>837</v>
      </c>
      <c r="D137" s="276"/>
      <c r="E137" s="276"/>
      <c r="F137" s="299" t="s">
        <v>815</v>
      </c>
      <c r="G137" s="276"/>
      <c r="H137" s="276" t="s">
        <v>862</v>
      </c>
      <c r="I137" s="276" t="s">
        <v>811</v>
      </c>
      <c r="J137" s="276">
        <v>255</v>
      </c>
      <c r="K137" s="324"/>
    </row>
    <row r="138" s="1" customFormat="1" ht="15" customHeight="1">
      <c r="B138" s="321"/>
      <c r="C138" s="276" t="s">
        <v>839</v>
      </c>
      <c r="D138" s="276"/>
      <c r="E138" s="276"/>
      <c r="F138" s="299" t="s">
        <v>809</v>
      </c>
      <c r="G138" s="276"/>
      <c r="H138" s="276" t="s">
        <v>863</v>
      </c>
      <c r="I138" s="276" t="s">
        <v>841</v>
      </c>
      <c r="J138" s="276"/>
      <c r="K138" s="324"/>
    </row>
    <row r="139" s="1" customFormat="1" ht="15" customHeight="1">
      <c r="B139" s="321"/>
      <c r="C139" s="276" t="s">
        <v>842</v>
      </c>
      <c r="D139" s="276"/>
      <c r="E139" s="276"/>
      <c r="F139" s="299" t="s">
        <v>809</v>
      </c>
      <c r="G139" s="276"/>
      <c r="H139" s="276" t="s">
        <v>864</v>
      </c>
      <c r="I139" s="276" t="s">
        <v>844</v>
      </c>
      <c r="J139" s="276"/>
      <c r="K139" s="324"/>
    </row>
    <row r="140" s="1" customFormat="1" ht="15" customHeight="1">
      <c r="B140" s="321"/>
      <c r="C140" s="276" t="s">
        <v>845</v>
      </c>
      <c r="D140" s="276"/>
      <c r="E140" s="276"/>
      <c r="F140" s="299" t="s">
        <v>809</v>
      </c>
      <c r="G140" s="276"/>
      <c r="H140" s="276" t="s">
        <v>845</v>
      </c>
      <c r="I140" s="276" t="s">
        <v>844</v>
      </c>
      <c r="J140" s="276"/>
      <c r="K140" s="324"/>
    </row>
    <row r="141" s="1" customFormat="1" ht="15" customHeight="1">
      <c r="B141" s="321"/>
      <c r="C141" s="276" t="s">
        <v>40</v>
      </c>
      <c r="D141" s="276"/>
      <c r="E141" s="276"/>
      <c r="F141" s="299" t="s">
        <v>809</v>
      </c>
      <c r="G141" s="276"/>
      <c r="H141" s="276" t="s">
        <v>865</v>
      </c>
      <c r="I141" s="276" t="s">
        <v>844</v>
      </c>
      <c r="J141" s="276"/>
      <c r="K141" s="324"/>
    </row>
    <row r="142" s="1" customFormat="1" ht="15" customHeight="1">
      <c r="B142" s="321"/>
      <c r="C142" s="276" t="s">
        <v>866</v>
      </c>
      <c r="D142" s="276"/>
      <c r="E142" s="276"/>
      <c r="F142" s="299" t="s">
        <v>809</v>
      </c>
      <c r="G142" s="276"/>
      <c r="H142" s="276" t="s">
        <v>867</v>
      </c>
      <c r="I142" s="276" t="s">
        <v>844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868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803</v>
      </c>
      <c r="D148" s="291"/>
      <c r="E148" s="291"/>
      <c r="F148" s="291" t="s">
        <v>804</v>
      </c>
      <c r="G148" s="292"/>
      <c r="H148" s="291" t="s">
        <v>56</v>
      </c>
      <c r="I148" s="291" t="s">
        <v>59</v>
      </c>
      <c r="J148" s="291" t="s">
        <v>805</v>
      </c>
      <c r="K148" s="290"/>
    </row>
    <row r="149" s="1" customFormat="1" ht="17.25" customHeight="1">
      <c r="B149" s="288"/>
      <c r="C149" s="293" t="s">
        <v>806</v>
      </c>
      <c r="D149" s="293"/>
      <c r="E149" s="293"/>
      <c r="F149" s="294" t="s">
        <v>807</v>
      </c>
      <c r="G149" s="295"/>
      <c r="H149" s="293"/>
      <c r="I149" s="293"/>
      <c r="J149" s="293" t="s">
        <v>808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812</v>
      </c>
      <c r="D151" s="276"/>
      <c r="E151" s="276"/>
      <c r="F151" s="329" t="s">
        <v>809</v>
      </c>
      <c r="G151" s="276"/>
      <c r="H151" s="328" t="s">
        <v>849</v>
      </c>
      <c r="I151" s="328" t="s">
        <v>811</v>
      </c>
      <c r="J151" s="328">
        <v>120</v>
      </c>
      <c r="K151" s="324"/>
    </row>
    <row r="152" s="1" customFormat="1" ht="15" customHeight="1">
      <c r="B152" s="301"/>
      <c r="C152" s="328" t="s">
        <v>858</v>
      </c>
      <c r="D152" s="276"/>
      <c r="E152" s="276"/>
      <c r="F152" s="329" t="s">
        <v>809</v>
      </c>
      <c r="G152" s="276"/>
      <c r="H152" s="328" t="s">
        <v>869</v>
      </c>
      <c r="I152" s="328" t="s">
        <v>811</v>
      </c>
      <c r="J152" s="328" t="s">
        <v>860</v>
      </c>
      <c r="K152" s="324"/>
    </row>
    <row r="153" s="1" customFormat="1" ht="15" customHeight="1">
      <c r="B153" s="301"/>
      <c r="C153" s="328" t="s">
        <v>757</v>
      </c>
      <c r="D153" s="276"/>
      <c r="E153" s="276"/>
      <c r="F153" s="329" t="s">
        <v>809</v>
      </c>
      <c r="G153" s="276"/>
      <c r="H153" s="328" t="s">
        <v>870</v>
      </c>
      <c r="I153" s="328" t="s">
        <v>811</v>
      </c>
      <c r="J153" s="328" t="s">
        <v>860</v>
      </c>
      <c r="K153" s="324"/>
    </row>
    <row r="154" s="1" customFormat="1" ht="15" customHeight="1">
      <c r="B154" s="301"/>
      <c r="C154" s="328" t="s">
        <v>814</v>
      </c>
      <c r="D154" s="276"/>
      <c r="E154" s="276"/>
      <c r="F154" s="329" t="s">
        <v>815</v>
      </c>
      <c r="G154" s="276"/>
      <c r="H154" s="328" t="s">
        <v>849</v>
      </c>
      <c r="I154" s="328" t="s">
        <v>811</v>
      </c>
      <c r="J154" s="328">
        <v>50</v>
      </c>
      <c r="K154" s="324"/>
    </row>
    <row r="155" s="1" customFormat="1" ht="15" customHeight="1">
      <c r="B155" s="301"/>
      <c r="C155" s="328" t="s">
        <v>817</v>
      </c>
      <c r="D155" s="276"/>
      <c r="E155" s="276"/>
      <c r="F155" s="329" t="s">
        <v>809</v>
      </c>
      <c r="G155" s="276"/>
      <c r="H155" s="328" t="s">
        <v>849</v>
      </c>
      <c r="I155" s="328" t="s">
        <v>819</v>
      </c>
      <c r="J155" s="328"/>
      <c r="K155" s="324"/>
    </row>
    <row r="156" s="1" customFormat="1" ht="15" customHeight="1">
      <c r="B156" s="301"/>
      <c r="C156" s="328" t="s">
        <v>828</v>
      </c>
      <c r="D156" s="276"/>
      <c r="E156" s="276"/>
      <c r="F156" s="329" t="s">
        <v>815</v>
      </c>
      <c r="G156" s="276"/>
      <c r="H156" s="328" t="s">
        <v>849</v>
      </c>
      <c r="I156" s="328" t="s">
        <v>811</v>
      </c>
      <c r="J156" s="328">
        <v>50</v>
      </c>
      <c r="K156" s="324"/>
    </row>
    <row r="157" s="1" customFormat="1" ht="15" customHeight="1">
      <c r="B157" s="301"/>
      <c r="C157" s="328" t="s">
        <v>836</v>
      </c>
      <c r="D157" s="276"/>
      <c r="E157" s="276"/>
      <c r="F157" s="329" t="s">
        <v>815</v>
      </c>
      <c r="G157" s="276"/>
      <c r="H157" s="328" t="s">
        <v>849</v>
      </c>
      <c r="I157" s="328" t="s">
        <v>811</v>
      </c>
      <c r="J157" s="328">
        <v>50</v>
      </c>
      <c r="K157" s="324"/>
    </row>
    <row r="158" s="1" customFormat="1" ht="15" customHeight="1">
      <c r="B158" s="301"/>
      <c r="C158" s="328" t="s">
        <v>834</v>
      </c>
      <c r="D158" s="276"/>
      <c r="E158" s="276"/>
      <c r="F158" s="329" t="s">
        <v>815</v>
      </c>
      <c r="G158" s="276"/>
      <c r="H158" s="328" t="s">
        <v>849</v>
      </c>
      <c r="I158" s="328" t="s">
        <v>811</v>
      </c>
      <c r="J158" s="328">
        <v>50</v>
      </c>
      <c r="K158" s="324"/>
    </row>
    <row r="159" s="1" customFormat="1" ht="15" customHeight="1">
      <c r="B159" s="301"/>
      <c r="C159" s="328" t="s">
        <v>105</v>
      </c>
      <c r="D159" s="276"/>
      <c r="E159" s="276"/>
      <c r="F159" s="329" t="s">
        <v>809</v>
      </c>
      <c r="G159" s="276"/>
      <c r="H159" s="328" t="s">
        <v>871</v>
      </c>
      <c r="I159" s="328" t="s">
        <v>811</v>
      </c>
      <c r="J159" s="328" t="s">
        <v>872</v>
      </c>
      <c r="K159" s="324"/>
    </row>
    <row r="160" s="1" customFormat="1" ht="15" customHeight="1">
      <c r="B160" s="301"/>
      <c r="C160" s="328" t="s">
        <v>873</v>
      </c>
      <c r="D160" s="276"/>
      <c r="E160" s="276"/>
      <c r="F160" s="329" t="s">
        <v>809</v>
      </c>
      <c r="G160" s="276"/>
      <c r="H160" s="328" t="s">
        <v>874</v>
      </c>
      <c r="I160" s="328" t="s">
        <v>844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875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803</v>
      </c>
      <c r="D166" s="291"/>
      <c r="E166" s="291"/>
      <c r="F166" s="291" t="s">
        <v>804</v>
      </c>
      <c r="G166" s="333"/>
      <c r="H166" s="334" t="s">
        <v>56</v>
      </c>
      <c r="I166" s="334" t="s">
        <v>59</v>
      </c>
      <c r="J166" s="291" t="s">
        <v>805</v>
      </c>
      <c r="K166" s="268"/>
    </row>
    <row r="167" s="1" customFormat="1" ht="17.25" customHeight="1">
      <c r="B167" s="269"/>
      <c r="C167" s="293" t="s">
        <v>806</v>
      </c>
      <c r="D167" s="293"/>
      <c r="E167" s="293"/>
      <c r="F167" s="294" t="s">
        <v>807</v>
      </c>
      <c r="G167" s="335"/>
      <c r="H167" s="336"/>
      <c r="I167" s="336"/>
      <c r="J167" s="293" t="s">
        <v>808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812</v>
      </c>
      <c r="D169" s="276"/>
      <c r="E169" s="276"/>
      <c r="F169" s="299" t="s">
        <v>809</v>
      </c>
      <c r="G169" s="276"/>
      <c r="H169" s="276" t="s">
        <v>849</v>
      </c>
      <c r="I169" s="276" t="s">
        <v>811</v>
      </c>
      <c r="J169" s="276">
        <v>120</v>
      </c>
      <c r="K169" s="324"/>
    </row>
    <row r="170" s="1" customFormat="1" ht="15" customHeight="1">
      <c r="B170" s="301"/>
      <c r="C170" s="276" t="s">
        <v>858</v>
      </c>
      <c r="D170" s="276"/>
      <c r="E170" s="276"/>
      <c r="F170" s="299" t="s">
        <v>809</v>
      </c>
      <c r="G170" s="276"/>
      <c r="H170" s="276" t="s">
        <v>859</v>
      </c>
      <c r="I170" s="276" t="s">
        <v>811</v>
      </c>
      <c r="J170" s="276" t="s">
        <v>860</v>
      </c>
      <c r="K170" s="324"/>
    </row>
    <row r="171" s="1" customFormat="1" ht="15" customHeight="1">
      <c r="B171" s="301"/>
      <c r="C171" s="276" t="s">
        <v>757</v>
      </c>
      <c r="D171" s="276"/>
      <c r="E171" s="276"/>
      <c r="F171" s="299" t="s">
        <v>809</v>
      </c>
      <c r="G171" s="276"/>
      <c r="H171" s="276" t="s">
        <v>876</v>
      </c>
      <c r="I171" s="276" t="s">
        <v>811</v>
      </c>
      <c r="J171" s="276" t="s">
        <v>860</v>
      </c>
      <c r="K171" s="324"/>
    </row>
    <row r="172" s="1" customFormat="1" ht="15" customHeight="1">
      <c r="B172" s="301"/>
      <c r="C172" s="276" t="s">
        <v>814</v>
      </c>
      <c r="D172" s="276"/>
      <c r="E172" s="276"/>
      <c r="F172" s="299" t="s">
        <v>815</v>
      </c>
      <c r="G172" s="276"/>
      <c r="H172" s="276" t="s">
        <v>876</v>
      </c>
      <c r="I172" s="276" t="s">
        <v>811</v>
      </c>
      <c r="J172" s="276">
        <v>50</v>
      </c>
      <c r="K172" s="324"/>
    </row>
    <row r="173" s="1" customFormat="1" ht="15" customHeight="1">
      <c r="B173" s="301"/>
      <c r="C173" s="276" t="s">
        <v>817</v>
      </c>
      <c r="D173" s="276"/>
      <c r="E173" s="276"/>
      <c r="F173" s="299" t="s">
        <v>809</v>
      </c>
      <c r="G173" s="276"/>
      <c r="H173" s="276" t="s">
        <v>876</v>
      </c>
      <c r="I173" s="276" t="s">
        <v>819</v>
      </c>
      <c r="J173" s="276"/>
      <c r="K173" s="324"/>
    </row>
    <row r="174" s="1" customFormat="1" ht="15" customHeight="1">
      <c r="B174" s="301"/>
      <c r="C174" s="276" t="s">
        <v>828</v>
      </c>
      <c r="D174" s="276"/>
      <c r="E174" s="276"/>
      <c r="F174" s="299" t="s">
        <v>815</v>
      </c>
      <c r="G174" s="276"/>
      <c r="H174" s="276" t="s">
        <v>876</v>
      </c>
      <c r="I174" s="276" t="s">
        <v>811</v>
      </c>
      <c r="J174" s="276">
        <v>50</v>
      </c>
      <c r="K174" s="324"/>
    </row>
    <row r="175" s="1" customFormat="1" ht="15" customHeight="1">
      <c r="B175" s="301"/>
      <c r="C175" s="276" t="s">
        <v>836</v>
      </c>
      <c r="D175" s="276"/>
      <c r="E175" s="276"/>
      <c r="F175" s="299" t="s">
        <v>815</v>
      </c>
      <c r="G175" s="276"/>
      <c r="H175" s="276" t="s">
        <v>876</v>
      </c>
      <c r="I175" s="276" t="s">
        <v>811</v>
      </c>
      <c r="J175" s="276">
        <v>50</v>
      </c>
      <c r="K175" s="324"/>
    </row>
    <row r="176" s="1" customFormat="1" ht="15" customHeight="1">
      <c r="B176" s="301"/>
      <c r="C176" s="276" t="s">
        <v>834</v>
      </c>
      <c r="D176" s="276"/>
      <c r="E176" s="276"/>
      <c r="F176" s="299" t="s">
        <v>815</v>
      </c>
      <c r="G176" s="276"/>
      <c r="H176" s="276" t="s">
        <v>876</v>
      </c>
      <c r="I176" s="276" t="s">
        <v>811</v>
      </c>
      <c r="J176" s="276">
        <v>50</v>
      </c>
      <c r="K176" s="324"/>
    </row>
    <row r="177" s="1" customFormat="1" ht="15" customHeight="1">
      <c r="B177" s="301"/>
      <c r="C177" s="276" t="s">
        <v>116</v>
      </c>
      <c r="D177" s="276"/>
      <c r="E177" s="276"/>
      <c r="F177" s="299" t="s">
        <v>809</v>
      </c>
      <c r="G177" s="276"/>
      <c r="H177" s="276" t="s">
        <v>877</v>
      </c>
      <c r="I177" s="276" t="s">
        <v>878</v>
      </c>
      <c r="J177" s="276"/>
      <c r="K177" s="324"/>
    </row>
    <row r="178" s="1" customFormat="1" ht="15" customHeight="1">
      <c r="B178" s="301"/>
      <c r="C178" s="276" t="s">
        <v>59</v>
      </c>
      <c r="D178" s="276"/>
      <c r="E178" s="276"/>
      <c r="F178" s="299" t="s">
        <v>809</v>
      </c>
      <c r="G178" s="276"/>
      <c r="H178" s="276" t="s">
        <v>879</v>
      </c>
      <c r="I178" s="276" t="s">
        <v>880</v>
      </c>
      <c r="J178" s="276">
        <v>1</v>
      </c>
      <c r="K178" s="324"/>
    </row>
    <row r="179" s="1" customFormat="1" ht="15" customHeight="1">
      <c r="B179" s="301"/>
      <c r="C179" s="276" t="s">
        <v>55</v>
      </c>
      <c r="D179" s="276"/>
      <c r="E179" s="276"/>
      <c r="F179" s="299" t="s">
        <v>809</v>
      </c>
      <c r="G179" s="276"/>
      <c r="H179" s="276" t="s">
        <v>881</v>
      </c>
      <c r="I179" s="276" t="s">
        <v>811</v>
      </c>
      <c r="J179" s="276">
        <v>20</v>
      </c>
      <c r="K179" s="324"/>
    </row>
    <row r="180" s="1" customFormat="1" ht="15" customHeight="1">
      <c r="B180" s="301"/>
      <c r="C180" s="276" t="s">
        <v>56</v>
      </c>
      <c r="D180" s="276"/>
      <c r="E180" s="276"/>
      <c r="F180" s="299" t="s">
        <v>809</v>
      </c>
      <c r="G180" s="276"/>
      <c r="H180" s="276" t="s">
        <v>882</v>
      </c>
      <c r="I180" s="276" t="s">
        <v>811</v>
      </c>
      <c r="J180" s="276">
        <v>255</v>
      </c>
      <c r="K180" s="324"/>
    </row>
    <row r="181" s="1" customFormat="1" ht="15" customHeight="1">
      <c r="B181" s="301"/>
      <c r="C181" s="276" t="s">
        <v>117</v>
      </c>
      <c r="D181" s="276"/>
      <c r="E181" s="276"/>
      <c r="F181" s="299" t="s">
        <v>809</v>
      </c>
      <c r="G181" s="276"/>
      <c r="H181" s="276" t="s">
        <v>773</v>
      </c>
      <c r="I181" s="276" t="s">
        <v>811</v>
      </c>
      <c r="J181" s="276">
        <v>10</v>
      </c>
      <c r="K181" s="324"/>
    </row>
    <row r="182" s="1" customFormat="1" ht="15" customHeight="1">
      <c r="B182" s="301"/>
      <c r="C182" s="276" t="s">
        <v>118</v>
      </c>
      <c r="D182" s="276"/>
      <c r="E182" s="276"/>
      <c r="F182" s="299" t="s">
        <v>809</v>
      </c>
      <c r="G182" s="276"/>
      <c r="H182" s="276" t="s">
        <v>883</v>
      </c>
      <c r="I182" s="276" t="s">
        <v>844</v>
      </c>
      <c r="J182" s="276"/>
      <c r="K182" s="324"/>
    </row>
    <row r="183" s="1" customFormat="1" ht="15" customHeight="1">
      <c r="B183" s="301"/>
      <c r="C183" s="276" t="s">
        <v>884</v>
      </c>
      <c r="D183" s="276"/>
      <c r="E183" s="276"/>
      <c r="F183" s="299" t="s">
        <v>809</v>
      </c>
      <c r="G183" s="276"/>
      <c r="H183" s="276" t="s">
        <v>885</v>
      </c>
      <c r="I183" s="276" t="s">
        <v>844</v>
      </c>
      <c r="J183" s="276"/>
      <c r="K183" s="324"/>
    </row>
    <row r="184" s="1" customFormat="1" ht="15" customHeight="1">
      <c r="B184" s="301"/>
      <c r="C184" s="276" t="s">
        <v>873</v>
      </c>
      <c r="D184" s="276"/>
      <c r="E184" s="276"/>
      <c r="F184" s="299" t="s">
        <v>809</v>
      </c>
      <c r="G184" s="276"/>
      <c r="H184" s="276" t="s">
        <v>886</v>
      </c>
      <c r="I184" s="276" t="s">
        <v>844</v>
      </c>
      <c r="J184" s="276"/>
      <c r="K184" s="324"/>
    </row>
    <row r="185" s="1" customFormat="1" ht="15" customHeight="1">
      <c r="B185" s="301"/>
      <c r="C185" s="276" t="s">
        <v>120</v>
      </c>
      <c r="D185" s="276"/>
      <c r="E185" s="276"/>
      <c r="F185" s="299" t="s">
        <v>815</v>
      </c>
      <c r="G185" s="276"/>
      <c r="H185" s="276" t="s">
        <v>887</v>
      </c>
      <c r="I185" s="276" t="s">
        <v>811</v>
      </c>
      <c r="J185" s="276">
        <v>50</v>
      </c>
      <c r="K185" s="324"/>
    </row>
    <row r="186" s="1" customFormat="1" ht="15" customHeight="1">
      <c r="B186" s="301"/>
      <c r="C186" s="276" t="s">
        <v>888</v>
      </c>
      <c r="D186" s="276"/>
      <c r="E186" s="276"/>
      <c r="F186" s="299" t="s">
        <v>815</v>
      </c>
      <c r="G186" s="276"/>
      <c r="H186" s="276" t="s">
        <v>889</v>
      </c>
      <c r="I186" s="276" t="s">
        <v>890</v>
      </c>
      <c r="J186" s="276"/>
      <c r="K186" s="324"/>
    </row>
    <row r="187" s="1" customFormat="1" ht="15" customHeight="1">
      <c r="B187" s="301"/>
      <c r="C187" s="276" t="s">
        <v>891</v>
      </c>
      <c r="D187" s="276"/>
      <c r="E187" s="276"/>
      <c r="F187" s="299" t="s">
        <v>815</v>
      </c>
      <c r="G187" s="276"/>
      <c r="H187" s="276" t="s">
        <v>892</v>
      </c>
      <c r="I187" s="276" t="s">
        <v>890</v>
      </c>
      <c r="J187" s="276"/>
      <c r="K187" s="324"/>
    </row>
    <row r="188" s="1" customFormat="1" ht="15" customHeight="1">
      <c r="B188" s="301"/>
      <c r="C188" s="276" t="s">
        <v>893</v>
      </c>
      <c r="D188" s="276"/>
      <c r="E188" s="276"/>
      <c r="F188" s="299" t="s">
        <v>815</v>
      </c>
      <c r="G188" s="276"/>
      <c r="H188" s="276" t="s">
        <v>894</v>
      </c>
      <c r="I188" s="276" t="s">
        <v>890</v>
      </c>
      <c r="J188" s="276"/>
      <c r="K188" s="324"/>
    </row>
    <row r="189" s="1" customFormat="1" ht="15" customHeight="1">
      <c r="B189" s="301"/>
      <c r="C189" s="337" t="s">
        <v>895</v>
      </c>
      <c r="D189" s="276"/>
      <c r="E189" s="276"/>
      <c r="F189" s="299" t="s">
        <v>815</v>
      </c>
      <c r="G189" s="276"/>
      <c r="H189" s="276" t="s">
        <v>896</v>
      </c>
      <c r="I189" s="276" t="s">
        <v>897</v>
      </c>
      <c r="J189" s="338" t="s">
        <v>898</v>
      </c>
      <c r="K189" s="324"/>
    </row>
    <row r="190" s="1" customFormat="1" ht="15" customHeight="1">
      <c r="B190" s="301"/>
      <c r="C190" s="337" t="s">
        <v>44</v>
      </c>
      <c r="D190" s="276"/>
      <c r="E190" s="276"/>
      <c r="F190" s="299" t="s">
        <v>809</v>
      </c>
      <c r="G190" s="276"/>
      <c r="H190" s="273" t="s">
        <v>899</v>
      </c>
      <c r="I190" s="276" t="s">
        <v>900</v>
      </c>
      <c r="J190" s="276"/>
      <c r="K190" s="324"/>
    </row>
    <row r="191" s="1" customFormat="1" ht="15" customHeight="1">
      <c r="B191" s="301"/>
      <c r="C191" s="337" t="s">
        <v>901</v>
      </c>
      <c r="D191" s="276"/>
      <c r="E191" s="276"/>
      <c r="F191" s="299" t="s">
        <v>809</v>
      </c>
      <c r="G191" s="276"/>
      <c r="H191" s="276" t="s">
        <v>902</v>
      </c>
      <c r="I191" s="276" t="s">
        <v>844</v>
      </c>
      <c r="J191" s="276"/>
      <c r="K191" s="324"/>
    </row>
    <row r="192" s="1" customFormat="1" ht="15" customHeight="1">
      <c r="B192" s="301"/>
      <c r="C192" s="337" t="s">
        <v>903</v>
      </c>
      <c r="D192" s="276"/>
      <c r="E192" s="276"/>
      <c r="F192" s="299" t="s">
        <v>809</v>
      </c>
      <c r="G192" s="276"/>
      <c r="H192" s="276" t="s">
        <v>904</v>
      </c>
      <c r="I192" s="276" t="s">
        <v>844</v>
      </c>
      <c r="J192" s="276"/>
      <c r="K192" s="324"/>
    </row>
    <row r="193" s="1" customFormat="1" ht="15" customHeight="1">
      <c r="B193" s="301"/>
      <c r="C193" s="337" t="s">
        <v>905</v>
      </c>
      <c r="D193" s="276"/>
      <c r="E193" s="276"/>
      <c r="F193" s="299" t="s">
        <v>815</v>
      </c>
      <c r="G193" s="276"/>
      <c r="H193" s="276" t="s">
        <v>906</v>
      </c>
      <c r="I193" s="276" t="s">
        <v>844</v>
      </c>
      <c r="J193" s="276"/>
      <c r="K193" s="324"/>
    </row>
    <row r="194" s="1" customFormat="1" ht="15" customHeight="1">
      <c r="B194" s="330"/>
      <c r="C194" s="339"/>
      <c r="D194" s="310"/>
      <c r="E194" s="310"/>
      <c r="F194" s="310"/>
      <c r="G194" s="310"/>
      <c r="H194" s="310"/>
      <c r="I194" s="310"/>
      <c r="J194" s="310"/>
      <c r="K194" s="331"/>
    </row>
    <row r="195" s="1" customFormat="1" ht="18.75" customHeight="1">
      <c r="B195" s="312"/>
      <c r="C195" s="322"/>
      <c r="D195" s="322"/>
      <c r="E195" s="322"/>
      <c r="F195" s="332"/>
      <c r="G195" s="322"/>
      <c r="H195" s="322"/>
      <c r="I195" s="322"/>
      <c r="J195" s="322"/>
      <c r="K195" s="312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="1" customFormat="1" ht="21">
      <c r="B199" s="266"/>
      <c r="C199" s="267" t="s">
        <v>907</v>
      </c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5.5" customHeight="1">
      <c r="B200" s="266"/>
      <c r="C200" s="340" t="s">
        <v>908</v>
      </c>
      <c r="D200" s="340"/>
      <c r="E200" s="340"/>
      <c r="F200" s="340" t="s">
        <v>909</v>
      </c>
      <c r="G200" s="341"/>
      <c r="H200" s="340" t="s">
        <v>910</v>
      </c>
      <c r="I200" s="340"/>
      <c r="J200" s="340"/>
      <c r="K200" s="268"/>
    </row>
    <row r="201" s="1" customFormat="1" ht="5.25" customHeight="1">
      <c r="B201" s="301"/>
      <c r="C201" s="296"/>
      <c r="D201" s="296"/>
      <c r="E201" s="296"/>
      <c r="F201" s="296"/>
      <c r="G201" s="322"/>
      <c r="H201" s="296"/>
      <c r="I201" s="296"/>
      <c r="J201" s="296"/>
      <c r="K201" s="324"/>
    </row>
    <row r="202" s="1" customFormat="1" ht="15" customHeight="1">
      <c r="B202" s="301"/>
      <c r="C202" s="276" t="s">
        <v>900</v>
      </c>
      <c r="D202" s="276"/>
      <c r="E202" s="276"/>
      <c r="F202" s="299" t="s">
        <v>45</v>
      </c>
      <c r="G202" s="276"/>
      <c r="H202" s="276" t="s">
        <v>911</v>
      </c>
      <c r="I202" s="276"/>
      <c r="J202" s="276"/>
      <c r="K202" s="324"/>
    </row>
    <row r="203" s="1" customFormat="1" ht="15" customHeight="1">
      <c r="B203" s="301"/>
      <c r="C203" s="276"/>
      <c r="D203" s="276"/>
      <c r="E203" s="276"/>
      <c r="F203" s="299" t="s">
        <v>46</v>
      </c>
      <c r="G203" s="276"/>
      <c r="H203" s="276" t="s">
        <v>912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49</v>
      </c>
      <c r="G204" s="276"/>
      <c r="H204" s="276" t="s">
        <v>913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47</v>
      </c>
      <c r="G205" s="276"/>
      <c r="H205" s="276" t="s">
        <v>914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48</v>
      </c>
      <c r="G206" s="276"/>
      <c r="H206" s="276" t="s">
        <v>915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/>
      <c r="G207" s="276"/>
      <c r="H207" s="276"/>
      <c r="I207" s="276"/>
      <c r="J207" s="276"/>
      <c r="K207" s="324"/>
    </row>
    <row r="208" s="1" customFormat="1" ht="15" customHeight="1">
      <c r="B208" s="301"/>
      <c r="C208" s="276" t="s">
        <v>856</v>
      </c>
      <c r="D208" s="276"/>
      <c r="E208" s="276"/>
      <c r="F208" s="299" t="s">
        <v>81</v>
      </c>
      <c r="G208" s="276"/>
      <c r="H208" s="276" t="s">
        <v>916</v>
      </c>
      <c r="I208" s="276"/>
      <c r="J208" s="276"/>
      <c r="K208" s="324"/>
    </row>
    <row r="209" s="1" customFormat="1" ht="15" customHeight="1">
      <c r="B209" s="301"/>
      <c r="C209" s="276"/>
      <c r="D209" s="276"/>
      <c r="E209" s="276"/>
      <c r="F209" s="299" t="s">
        <v>752</v>
      </c>
      <c r="G209" s="276"/>
      <c r="H209" s="276" t="s">
        <v>753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750</v>
      </c>
      <c r="G210" s="276"/>
      <c r="H210" s="276" t="s">
        <v>917</v>
      </c>
      <c r="I210" s="276"/>
      <c r="J210" s="276"/>
      <c r="K210" s="324"/>
    </row>
    <row r="211" s="1" customFormat="1" ht="15" customHeight="1">
      <c r="B211" s="342"/>
      <c r="C211" s="276"/>
      <c r="D211" s="276"/>
      <c r="E211" s="276"/>
      <c r="F211" s="299" t="s">
        <v>96</v>
      </c>
      <c r="G211" s="337"/>
      <c r="H211" s="328" t="s">
        <v>754</v>
      </c>
      <c r="I211" s="328"/>
      <c r="J211" s="328"/>
      <c r="K211" s="343"/>
    </row>
    <row r="212" s="1" customFormat="1" ht="15" customHeight="1">
      <c r="B212" s="342"/>
      <c r="C212" s="276"/>
      <c r="D212" s="276"/>
      <c r="E212" s="276"/>
      <c r="F212" s="299" t="s">
        <v>755</v>
      </c>
      <c r="G212" s="337"/>
      <c r="H212" s="328" t="s">
        <v>918</v>
      </c>
      <c r="I212" s="328"/>
      <c r="J212" s="328"/>
      <c r="K212" s="343"/>
    </row>
    <row r="213" s="1" customFormat="1" ht="15" customHeight="1">
      <c r="B213" s="342"/>
      <c r="C213" s="276"/>
      <c r="D213" s="276"/>
      <c r="E213" s="276"/>
      <c r="F213" s="299"/>
      <c r="G213" s="337"/>
      <c r="H213" s="328"/>
      <c r="I213" s="328"/>
      <c r="J213" s="328"/>
      <c r="K213" s="343"/>
    </row>
    <row r="214" s="1" customFormat="1" ht="15" customHeight="1">
      <c r="B214" s="342"/>
      <c r="C214" s="276" t="s">
        <v>880</v>
      </c>
      <c r="D214" s="276"/>
      <c r="E214" s="276"/>
      <c r="F214" s="299">
        <v>1</v>
      </c>
      <c r="G214" s="337"/>
      <c r="H214" s="328" t="s">
        <v>919</v>
      </c>
      <c r="I214" s="328"/>
      <c r="J214" s="328"/>
      <c r="K214" s="343"/>
    </row>
    <row r="215" s="1" customFormat="1" ht="15" customHeight="1">
      <c r="B215" s="342"/>
      <c r="C215" s="276"/>
      <c r="D215" s="276"/>
      <c r="E215" s="276"/>
      <c r="F215" s="299">
        <v>2</v>
      </c>
      <c r="G215" s="337"/>
      <c r="H215" s="328" t="s">
        <v>920</v>
      </c>
      <c r="I215" s="328"/>
      <c r="J215" s="328"/>
      <c r="K215" s="343"/>
    </row>
    <row r="216" s="1" customFormat="1" ht="15" customHeight="1">
      <c r="B216" s="342"/>
      <c r="C216" s="276"/>
      <c r="D216" s="276"/>
      <c r="E216" s="276"/>
      <c r="F216" s="299">
        <v>3</v>
      </c>
      <c r="G216" s="337"/>
      <c r="H216" s="328" t="s">
        <v>921</v>
      </c>
      <c r="I216" s="328"/>
      <c r="J216" s="328"/>
      <c r="K216" s="343"/>
    </row>
    <row r="217" s="1" customFormat="1" ht="15" customHeight="1">
      <c r="B217" s="342"/>
      <c r="C217" s="276"/>
      <c r="D217" s="276"/>
      <c r="E217" s="276"/>
      <c r="F217" s="299">
        <v>4</v>
      </c>
      <c r="G217" s="337"/>
      <c r="H217" s="328" t="s">
        <v>922</v>
      </c>
      <c r="I217" s="328"/>
      <c r="J217" s="328"/>
      <c r="K217" s="343"/>
    </row>
    <row r="218" s="1" customFormat="1" ht="12.75" customHeight="1">
      <c r="B218" s="344"/>
      <c r="C218" s="345"/>
      <c r="D218" s="345"/>
      <c r="E218" s="345"/>
      <c r="F218" s="345"/>
      <c r="G218" s="345"/>
      <c r="H218" s="345"/>
      <c r="I218" s="345"/>
      <c r="J218" s="345"/>
      <c r="K218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 Kadavý</dc:creator>
  <cp:lastModifiedBy>Daniel Kadavý</cp:lastModifiedBy>
  <dcterms:created xsi:type="dcterms:W3CDTF">2023-02-01T14:50:50Z</dcterms:created>
  <dcterms:modified xsi:type="dcterms:W3CDTF">2023-02-01T14:50:56Z</dcterms:modified>
</cp:coreProperties>
</file>